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200.8\информация\Аналитические и информационные материалы\Аналитические записки\2021\АНАЛИТИКА К ЗАКОНОПРОЕКТАМ\36 сессия\поправки в бюджет\аналит записка\"/>
    </mc:Choice>
  </mc:AlternateContent>
  <bookViews>
    <workbookView xWindow="0" yWindow="0" windowWidth="28800" windowHeight="12435"/>
  </bookViews>
  <sheets>
    <sheet name="2021 год" sheetId="3" r:id="rId1"/>
    <sheet name="Лист1" sheetId="4" r:id="rId2"/>
  </sheets>
  <definedNames>
    <definedName name="_xlnm._FilterDatabase" localSheetId="0" hidden="1">'2021 год'!$A$4:$Q$239</definedName>
    <definedName name="OLE_LINK1" localSheetId="0">'2021 год'!$D$69</definedName>
    <definedName name="_xlnm.Print_Titles" localSheetId="0">'2021 год'!$4:$4</definedName>
    <definedName name="_xlnm.Print_Area" localSheetId="0">'2021 год'!$A$1:$Q$239</definedName>
  </definedNames>
  <calcPr calcId="152511"/>
</workbook>
</file>

<file path=xl/calcChain.xml><?xml version="1.0" encoding="utf-8"?>
<calcChain xmlns="http://schemas.openxmlformats.org/spreadsheetml/2006/main">
  <c r="E162" i="3" l="1"/>
  <c r="F162" i="3"/>
  <c r="G162" i="3"/>
  <c r="H162" i="3"/>
  <c r="I162" i="3"/>
  <c r="J162" i="3"/>
  <c r="D162" i="3"/>
  <c r="M134" i="3"/>
  <c r="K134" i="3"/>
  <c r="I130" i="3"/>
  <c r="M108" i="3" l="1"/>
  <c r="N108" i="3" s="1"/>
  <c r="M100" i="3" l="1"/>
  <c r="M46" i="3" s="1"/>
  <c r="N9" i="3"/>
  <c r="N10" i="3"/>
  <c r="N15" i="3"/>
  <c r="N16" i="3"/>
  <c r="N17" i="3"/>
  <c r="N18" i="3"/>
  <c r="N19" i="3"/>
  <c r="N20" i="3"/>
  <c r="N21" i="3"/>
  <c r="N22" i="3"/>
  <c r="N23" i="3"/>
  <c r="N24" i="3"/>
  <c r="N25" i="3"/>
  <c r="N26" i="3"/>
  <c r="N27" i="3"/>
  <c r="N28" i="3"/>
  <c r="N29" i="3"/>
  <c r="N31" i="3"/>
  <c r="N32" i="3"/>
  <c r="N34" i="3"/>
  <c r="N35" i="3"/>
  <c r="N36" i="3"/>
  <c r="N37" i="3"/>
  <c r="N38" i="3"/>
  <c r="N41" i="3"/>
  <c r="N43" i="3"/>
  <c r="N45" i="3"/>
  <c r="N47" i="3"/>
  <c r="N48" i="3"/>
  <c r="N49" i="3"/>
  <c r="N50" i="3"/>
  <c r="N51" i="3"/>
  <c r="N52" i="3"/>
  <c r="N53" i="3"/>
  <c r="N54" i="3"/>
  <c r="N56" i="3"/>
  <c r="N57" i="3"/>
  <c r="N58" i="3"/>
  <c r="N59" i="3"/>
  <c r="N61" i="3"/>
  <c r="N62" i="3"/>
  <c r="N63" i="3"/>
  <c r="N65" i="3"/>
  <c r="N66" i="3"/>
  <c r="N68" i="3"/>
  <c r="N69" i="3"/>
  <c r="N70" i="3"/>
  <c r="N72" i="3"/>
  <c r="N73" i="3"/>
  <c r="N74" i="3"/>
  <c r="N75" i="3"/>
  <c r="N76" i="3"/>
  <c r="N78" i="3"/>
  <c r="N79" i="3"/>
  <c r="N80" i="3"/>
  <c r="N81" i="3"/>
  <c r="N82" i="3"/>
  <c r="N83" i="3"/>
  <c r="N84" i="3"/>
  <c r="N85" i="3"/>
  <c r="N86" i="3"/>
  <c r="N88" i="3"/>
  <c r="N89" i="3"/>
  <c r="N90" i="3"/>
  <c r="N91" i="3"/>
  <c r="N92" i="3"/>
  <c r="N100" i="3"/>
  <c r="N101" i="3"/>
  <c r="N102" i="3"/>
  <c r="N103" i="3"/>
  <c r="N105" i="3"/>
  <c r="N106" i="3"/>
  <c r="N107" i="3"/>
  <c r="N111" i="3"/>
  <c r="N112" i="3"/>
  <c r="N113" i="3"/>
  <c r="N114" i="3"/>
  <c r="N115" i="3"/>
  <c r="N116" i="3"/>
  <c r="N117" i="3"/>
  <c r="N118" i="3"/>
  <c r="N119" i="3"/>
  <c r="N120" i="3"/>
  <c r="N121" i="3"/>
  <c r="N122" i="3"/>
  <c r="N123" i="3"/>
  <c r="N124" i="3"/>
  <c r="N126" i="3"/>
  <c r="N127" i="3"/>
  <c r="N128" i="3"/>
  <c r="N129" i="3"/>
  <c r="N131" i="3"/>
  <c r="N132" i="3"/>
  <c r="N133" i="3"/>
  <c r="N136" i="3"/>
  <c r="N139" i="3"/>
  <c r="N140" i="3"/>
  <c r="N144" i="3"/>
  <c r="N145" i="3"/>
  <c r="N146" i="3"/>
  <c r="N147" i="3"/>
  <c r="N148" i="3"/>
  <c r="N151" i="3"/>
  <c r="N152" i="3"/>
  <c r="N153" i="3"/>
  <c r="N160" i="3"/>
  <c r="M5" i="3"/>
  <c r="H195" i="3" l="1"/>
  <c r="J195" i="3" s="1"/>
  <c r="K166" i="3" l="1"/>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165" i="3"/>
  <c r="K167" i="3"/>
  <c r="K168" i="3"/>
  <c r="K169" i="3"/>
  <c r="K170" i="3"/>
  <c r="K171" i="3"/>
  <c r="K172" i="3"/>
  <c r="K164" i="3"/>
  <c r="D134" i="3" l="1"/>
  <c r="L134" i="3"/>
  <c r="O5" i="3" l="1"/>
  <c r="F134" i="3"/>
  <c r="H134" i="3"/>
  <c r="J134" i="3"/>
  <c r="M109" i="3"/>
  <c r="E109" i="3"/>
  <c r="F109" i="3"/>
  <c r="H109" i="3"/>
  <c r="J109" i="3"/>
  <c r="L109" i="3"/>
  <c r="M40" i="3"/>
  <c r="L40" i="3"/>
  <c r="L46" i="3"/>
  <c r="O46" i="3" s="1"/>
  <c r="O90" i="3" l="1"/>
  <c r="O91" i="3"/>
  <c r="O92" i="3"/>
  <c r="O101" i="3"/>
  <c r="O102" i="3"/>
  <c r="O103" i="3"/>
  <c r="O104" i="3"/>
  <c r="O105" i="3"/>
  <c r="O106" i="3"/>
  <c r="O107" i="3"/>
  <c r="O110" i="3"/>
  <c r="O111" i="3"/>
  <c r="O112" i="3"/>
  <c r="O113" i="3"/>
  <c r="O114" i="3"/>
  <c r="O115" i="3"/>
  <c r="O116" i="3"/>
  <c r="O117" i="3"/>
  <c r="O118" i="3"/>
  <c r="O119" i="3"/>
  <c r="O120" i="3"/>
  <c r="O121" i="3"/>
  <c r="O122" i="3"/>
  <c r="O123" i="3"/>
  <c r="O124" i="3"/>
  <c r="O125" i="3"/>
  <c r="O126" i="3"/>
  <c r="O127" i="3"/>
  <c r="O128" i="3"/>
  <c r="O129" i="3"/>
  <c r="O130" i="3"/>
  <c r="O131" i="3"/>
  <c r="O132" i="3"/>
  <c r="O133" i="3"/>
  <c r="O135" i="3"/>
  <c r="O136" i="3"/>
  <c r="O137" i="3"/>
  <c r="O138" i="3"/>
  <c r="O139" i="3"/>
  <c r="O140" i="3"/>
  <c r="O141" i="3"/>
  <c r="O144" i="3"/>
  <c r="O145" i="3"/>
  <c r="O146" i="3"/>
  <c r="O147" i="3"/>
  <c r="O148" i="3"/>
  <c r="O149" i="3"/>
  <c r="O150" i="3"/>
  <c r="O151" i="3"/>
  <c r="O152" i="3"/>
  <c r="O153" i="3"/>
  <c r="O154" i="3"/>
  <c r="O155" i="3"/>
  <c r="O156" i="3"/>
  <c r="O157" i="3"/>
  <c r="O158" i="3"/>
  <c r="O159" i="3"/>
  <c r="O160" i="3"/>
  <c r="O88" i="3"/>
  <c r="O89" i="3"/>
  <c r="O85" i="3"/>
  <c r="O86" i="3"/>
  <c r="O87" i="3"/>
  <c r="O81" i="3"/>
  <c r="O82" i="3"/>
  <c r="O83" i="3"/>
  <c r="O84"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1" i="3"/>
  <c r="O42" i="3"/>
  <c r="O43" i="3"/>
  <c r="O44" i="3"/>
  <c r="O45"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7" i="3"/>
  <c r="O78" i="3"/>
  <c r="O79" i="3"/>
  <c r="O80" i="3"/>
  <c r="O109" i="3"/>
  <c r="N163" i="3"/>
  <c r="N164" i="3"/>
  <c r="N166" i="3"/>
  <c r="N167" i="3"/>
  <c r="N168" i="3"/>
  <c r="N169" i="3"/>
  <c r="N170" i="3"/>
  <c r="N171" i="3"/>
  <c r="N172" i="3"/>
  <c r="N175" i="3"/>
  <c r="N176" i="3"/>
  <c r="N177"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165" i="3"/>
  <c r="K12" i="3"/>
  <c r="P158" i="3" l="1"/>
  <c r="P156" i="3"/>
  <c r="P150" i="3"/>
  <c r="O134" i="3"/>
  <c r="O173" i="3"/>
  <c r="Q173" i="3" s="1"/>
  <c r="O178" i="3"/>
  <c r="Q178" i="3" s="1"/>
  <c r="O182" i="3"/>
  <c r="Q182" i="3" s="1"/>
  <c r="O174" i="3"/>
  <c r="Q174" i="3" s="1"/>
  <c r="O40" i="3"/>
  <c r="K46" i="3"/>
  <c r="Q9" i="3"/>
  <c r="P9" i="3" l="1"/>
  <c r="P5" i="3"/>
  <c r="Q5" i="3"/>
  <c r="K161" i="3"/>
  <c r="K162" i="3" s="1"/>
  <c r="P161" i="3" l="1"/>
  <c r="L161" i="3"/>
  <c r="M161" i="3" l="1"/>
  <c r="M162" i="3" s="1"/>
  <c r="Q39" i="3"/>
  <c r="P39" i="3"/>
  <c r="Q43" i="3" l="1"/>
  <c r="Q44" i="3"/>
  <c r="Q47" i="3"/>
  <c r="Q48" i="3"/>
  <c r="Q49" i="3"/>
  <c r="Q50" i="3"/>
  <c r="Q51" i="3"/>
  <c r="Q52" i="3"/>
  <c r="Q53" i="3"/>
  <c r="Q54" i="3"/>
  <c r="Q55" i="3"/>
  <c r="Q56" i="3"/>
  <c r="Q60" i="3"/>
  <c r="Q67" i="3"/>
  <c r="Q71" i="3"/>
  <c r="Q110" i="3"/>
  <c r="Q130" i="3"/>
  <c r="Q135" i="3"/>
  <c r="Q137" i="3"/>
  <c r="Q138" i="3"/>
  <c r="Q143" i="3"/>
  <c r="Q149" i="3"/>
  <c r="Q150" i="3"/>
  <c r="Q155" i="3"/>
  <c r="Q159" i="3"/>
  <c r="K40" i="3"/>
  <c r="Q161" i="3"/>
  <c r="I39" i="3"/>
  <c r="I33" i="3"/>
  <c r="N33" i="3" s="1"/>
  <c r="I30" i="3"/>
  <c r="N30" i="3" s="1"/>
  <c r="I14" i="3"/>
  <c r="N14" i="3" s="1"/>
  <c r="I13" i="3"/>
  <c r="N13" i="3" s="1"/>
  <c r="I12" i="3"/>
  <c r="N12" i="3" s="1"/>
  <c r="I11" i="3"/>
  <c r="N11" i="3" s="1"/>
  <c r="I8" i="3"/>
  <c r="N8" i="3" s="1"/>
  <c r="I7" i="3"/>
  <c r="I6" i="3"/>
  <c r="I5" i="3"/>
  <c r="Q42" i="3" l="1"/>
  <c r="P38" i="3"/>
  <c r="Q38" i="3"/>
  <c r="P36" i="3"/>
  <c r="Q36" i="3"/>
  <c r="P34" i="3"/>
  <c r="Q34" i="3"/>
  <c r="P32" i="3"/>
  <c r="Q32" i="3"/>
  <c r="P30" i="3"/>
  <c r="Q30" i="3"/>
  <c r="P28" i="3"/>
  <c r="Q28" i="3"/>
  <c r="P26" i="3"/>
  <c r="Q26" i="3"/>
  <c r="P24" i="3"/>
  <c r="Q24" i="3"/>
  <c r="P22" i="3"/>
  <c r="Q22" i="3"/>
  <c r="P20" i="3"/>
  <c r="Q20" i="3"/>
  <c r="P18" i="3"/>
  <c r="Q18" i="3"/>
  <c r="P16" i="3"/>
  <c r="Q16" i="3"/>
  <c r="P14" i="3"/>
  <c r="Q14" i="3"/>
  <c r="Q11" i="3"/>
  <c r="P11" i="3"/>
  <c r="P8" i="3"/>
  <c r="Q8" i="3"/>
  <c r="P6" i="3"/>
  <c r="Q6" i="3"/>
  <c r="P12" i="3"/>
  <c r="Q12" i="3"/>
  <c r="Q41" i="3"/>
  <c r="P41" i="3"/>
  <c r="Q37" i="3"/>
  <c r="P37" i="3"/>
  <c r="Q35" i="3"/>
  <c r="P35" i="3"/>
  <c r="Q33" i="3"/>
  <c r="P33" i="3"/>
  <c r="Q31" i="3"/>
  <c r="P31" i="3"/>
  <c r="Q29" i="3"/>
  <c r="P29" i="3"/>
  <c r="Q27" i="3"/>
  <c r="P27" i="3"/>
  <c r="Q25" i="3"/>
  <c r="P25" i="3"/>
  <c r="Q23" i="3"/>
  <c r="P23" i="3"/>
  <c r="Q21" i="3"/>
  <c r="P21" i="3"/>
  <c r="Q19" i="3"/>
  <c r="P19" i="3"/>
  <c r="Q17" i="3"/>
  <c r="P17" i="3"/>
  <c r="Q15" i="3"/>
  <c r="P15" i="3"/>
  <c r="Q13" i="3"/>
  <c r="P13" i="3"/>
  <c r="P10" i="3"/>
  <c r="Q10" i="3"/>
  <c r="Q7" i="3"/>
  <c r="P7" i="3"/>
  <c r="I137" i="3"/>
  <c r="N137" i="3" s="1"/>
  <c r="I138" i="3"/>
  <c r="N138" i="3" s="1"/>
  <c r="I143" i="3"/>
  <c r="N143" i="3" s="1"/>
  <c r="I149" i="3"/>
  <c r="N149" i="3" s="1"/>
  <c r="I150" i="3"/>
  <c r="I155" i="3"/>
  <c r="N155" i="3" s="1"/>
  <c r="I159" i="3"/>
  <c r="N159" i="3" s="1"/>
  <c r="I135" i="3"/>
  <c r="I55" i="3"/>
  <c r="N55" i="3" s="1"/>
  <c r="I60" i="3"/>
  <c r="N60" i="3" s="1"/>
  <c r="I67" i="3"/>
  <c r="N67" i="3" s="1"/>
  <c r="I71" i="3"/>
  <c r="N71" i="3" s="1"/>
  <c r="I98" i="3"/>
  <c r="I42" i="3"/>
  <c r="N42" i="3" s="1"/>
  <c r="I44" i="3"/>
  <c r="N44" i="3" s="1"/>
  <c r="N135" i="3" l="1"/>
  <c r="I134" i="3"/>
  <c r="J40" i="3"/>
  <c r="P143" i="3" l="1"/>
  <c r="P137" i="3"/>
  <c r="P135" i="3"/>
  <c r="P130" i="3"/>
  <c r="P110" i="3"/>
  <c r="P71" i="3"/>
  <c r="P60" i="3"/>
  <c r="P55" i="3"/>
  <c r="O198" i="3" l="1"/>
  <c r="Q198" i="3" s="1"/>
  <c r="O207" i="3"/>
  <c r="Q40" i="3"/>
  <c r="Q58" i="3"/>
  <c r="Q59" i="3"/>
  <c r="Q61" i="3"/>
  <c r="Q63" i="3"/>
  <c r="Q64" i="3"/>
  <c r="Q65" i="3"/>
  <c r="Q66" i="3"/>
  <c r="Q68" i="3"/>
  <c r="Q69" i="3"/>
  <c r="Q70" i="3"/>
  <c r="Q72" i="3"/>
  <c r="Q73" i="3"/>
  <c r="Q74" i="3"/>
  <c r="Q75" i="3"/>
  <c r="Q77" i="3"/>
  <c r="Q79" i="3"/>
  <c r="Q80" i="3"/>
  <c r="Q81" i="3"/>
  <c r="Q82" i="3"/>
  <c r="Q83" i="3"/>
  <c r="Q84" i="3"/>
  <c r="Q85" i="3"/>
  <c r="Q86" i="3"/>
  <c r="Q87" i="3"/>
  <c r="Q88" i="3"/>
  <c r="Q89" i="3"/>
  <c r="Q90" i="3"/>
  <c r="Q91" i="3"/>
  <c r="Q92" i="3"/>
  <c r="Q100" i="3"/>
  <c r="Q101" i="3"/>
  <c r="Q102" i="3"/>
  <c r="Q103" i="3"/>
  <c r="Q104" i="3"/>
  <c r="Q105" i="3"/>
  <c r="Q62" i="3"/>
  <c r="Q111" i="3"/>
  <c r="Q112" i="3"/>
  <c r="Q113" i="3"/>
  <c r="Q114" i="3"/>
  <c r="Q115" i="3"/>
  <c r="Q116" i="3"/>
  <c r="Q117" i="3"/>
  <c r="Q118" i="3"/>
  <c r="Q119" i="3"/>
  <c r="Q120" i="3"/>
  <c r="Q121" i="3"/>
  <c r="Q122" i="3"/>
  <c r="Q123" i="3"/>
  <c r="Q124" i="3"/>
  <c r="Q125" i="3"/>
  <c r="Q126" i="3"/>
  <c r="Q127" i="3"/>
  <c r="Q128" i="3"/>
  <c r="Q129" i="3"/>
  <c r="Q131" i="3"/>
  <c r="Q132" i="3"/>
  <c r="Q133" i="3"/>
  <c r="Q136" i="3"/>
  <c r="Q139" i="3"/>
  <c r="Q140" i="3"/>
  <c r="Q141" i="3"/>
  <c r="Q142" i="3"/>
  <c r="Q144" i="3"/>
  <c r="Q145" i="3"/>
  <c r="Q146" i="3"/>
  <c r="Q147" i="3"/>
  <c r="Q148" i="3"/>
  <c r="Q154" i="3"/>
  <c r="Q156" i="3"/>
  <c r="Q157" i="3"/>
  <c r="Q158" i="3"/>
  <c r="P47" i="3"/>
  <c r="P48" i="3"/>
  <c r="P49" i="3"/>
  <c r="P50" i="3"/>
  <c r="P51" i="3"/>
  <c r="P52" i="3"/>
  <c r="P53" i="3"/>
  <c r="P54" i="3"/>
  <c r="P56" i="3"/>
  <c r="P58" i="3"/>
  <c r="P59" i="3"/>
  <c r="P61" i="3"/>
  <c r="P63" i="3"/>
  <c r="P64" i="3"/>
  <c r="P65" i="3"/>
  <c r="P66" i="3"/>
  <c r="P68" i="3"/>
  <c r="P69" i="3"/>
  <c r="P70" i="3"/>
  <c r="P72" i="3"/>
  <c r="P73" i="3"/>
  <c r="P74" i="3"/>
  <c r="P75" i="3"/>
  <c r="P77" i="3"/>
  <c r="P79" i="3"/>
  <c r="P80" i="3"/>
  <c r="P81" i="3"/>
  <c r="P82" i="3"/>
  <c r="P83" i="3"/>
  <c r="P84" i="3"/>
  <c r="P85" i="3"/>
  <c r="P86" i="3"/>
  <c r="P87" i="3"/>
  <c r="P88" i="3"/>
  <c r="P89" i="3"/>
  <c r="P90" i="3"/>
  <c r="P91" i="3"/>
  <c r="P92" i="3"/>
  <c r="P100" i="3"/>
  <c r="P101" i="3"/>
  <c r="P102" i="3"/>
  <c r="P103" i="3"/>
  <c r="P104" i="3"/>
  <c r="P105" i="3"/>
  <c r="P62" i="3"/>
  <c r="P111" i="3"/>
  <c r="P112" i="3"/>
  <c r="P113" i="3"/>
  <c r="P114" i="3"/>
  <c r="P115" i="3"/>
  <c r="P116" i="3"/>
  <c r="P117" i="3"/>
  <c r="P118" i="3"/>
  <c r="P119" i="3"/>
  <c r="P120" i="3"/>
  <c r="P121" i="3"/>
  <c r="P122" i="3"/>
  <c r="P123" i="3"/>
  <c r="P124" i="3"/>
  <c r="P125" i="3"/>
  <c r="P126" i="3"/>
  <c r="P127" i="3"/>
  <c r="P128" i="3"/>
  <c r="P129" i="3"/>
  <c r="P131" i="3"/>
  <c r="P132" i="3"/>
  <c r="P133" i="3"/>
  <c r="P136" i="3"/>
  <c r="P139" i="3"/>
  <c r="P140" i="3"/>
  <c r="P141" i="3"/>
  <c r="P142" i="3"/>
  <c r="P144" i="3"/>
  <c r="P145" i="3"/>
  <c r="P146" i="3"/>
  <c r="P147" i="3"/>
  <c r="P148" i="3"/>
  <c r="P157" i="3"/>
  <c r="I110" i="3"/>
  <c r="N110" i="3" s="1"/>
  <c r="N130" i="3"/>
  <c r="I109" i="3" l="1"/>
  <c r="Q207" i="3"/>
  <c r="P173" i="3" l="1"/>
  <c r="P174" i="3"/>
  <c r="P178" i="3"/>
  <c r="P182" i="3"/>
  <c r="G154" i="3"/>
  <c r="N154" i="3" s="1"/>
  <c r="G64" i="3"/>
  <c r="G77" i="3"/>
  <c r="N77" i="3" s="1"/>
  <c r="G125" i="3"/>
  <c r="N125" i="3" s="1"/>
  <c r="G141" i="3"/>
  <c r="G150" i="3"/>
  <c r="G156" i="3"/>
  <c r="N156" i="3" s="1"/>
  <c r="G39" i="3"/>
  <c r="H40" i="3"/>
  <c r="N141" i="3" l="1"/>
  <c r="G134" i="3"/>
  <c r="G109" i="3"/>
  <c r="N109" i="3" s="1"/>
  <c r="I40" i="3"/>
  <c r="N40" i="3" s="1"/>
  <c r="G46" i="3"/>
  <c r="E5" i="3"/>
  <c r="N5" i="3" s="1"/>
  <c r="O168" i="3" l="1"/>
  <c r="O164" i="3"/>
  <c r="Q168" i="3"/>
  <c r="Q164" i="3"/>
  <c r="P168" i="3"/>
  <c r="P164" i="3"/>
  <c r="Q134" i="3"/>
  <c r="Q109" i="3"/>
  <c r="E104" i="3"/>
  <c r="N104" i="3" s="1"/>
  <c r="E39" i="3"/>
  <c r="N39" i="3" s="1"/>
  <c r="F40" i="3"/>
  <c r="E150" i="3"/>
  <c r="N150" i="3" s="1"/>
  <c r="E142" i="3"/>
  <c r="E157" i="3"/>
  <c r="N157" i="3" s="1"/>
  <c r="E158" i="3"/>
  <c r="N158" i="3" s="1"/>
  <c r="F78" i="3"/>
  <c r="P78" i="3" s="1"/>
  <c r="D40" i="3"/>
  <c r="N142" i="3" l="1"/>
  <c r="E134" i="3"/>
  <c r="N134" i="3" s="1"/>
  <c r="P40" i="3"/>
  <c r="O172" i="3"/>
  <c r="K235" i="3"/>
  <c r="N235" i="3" s="1"/>
  <c r="K237" i="3"/>
  <c r="N237" i="3" s="1"/>
  <c r="K232" i="3"/>
  <c r="N232" i="3" s="1"/>
  <c r="K234" i="3"/>
  <c r="N234" i="3" s="1"/>
  <c r="K236" i="3"/>
  <c r="N236" i="3" s="1"/>
  <c r="K238" i="3"/>
  <c r="N238" i="3" s="1"/>
  <c r="K233" i="3"/>
  <c r="N233" i="3" s="1"/>
  <c r="K239" i="3"/>
  <c r="N239" i="3" s="1"/>
  <c r="H78" i="3"/>
  <c r="Q78" i="3" s="1"/>
  <c r="F46" i="3"/>
  <c r="N161" i="3"/>
  <c r="N162" i="3" s="1"/>
  <c r="P172" i="3" l="1"/>
  <c r="O208" i="3"/>
  <c r="Q208" i="3" s="1"/>
  <c r="O227" i="3"/>
  <c r="O175" i="3"/>
  <c r="Q172" i="3"/>
  <c r="O193" i="3"/>
  <c r="O202" i="3"/>
  <c r="O206" i="3"/>
  <c r="O176" i="3"/>
  <c r="O192" i="3"/>
  <c r="O205" i="3"/>
  <c r="O235" i="3"/>
  <c r="P235" i="3" s="1"/>
  <c r="O191" i="3"/>
  <c r="O195" i="3"/>
  <c r="O204" i="3"/>
  <c r="O190" i="3"/>
  <c r="O194" i="3"/>
  <c r="O203" i="3"/>
  <c r="P175" i="3"/>
  <c r="H46" i="3"/>
  <c r="I46" i="3" s="1"/>
  <c r="E87" i="3"/>
  <c r="N87" i="3" s="1"/>
  <c r="E6" i="3"/>
  <c r="N6" i="3" s="1"/>
  <c r="E7" i="3"/>
  <c r="N7" i="3" s="1"/>
  <c r="P203" i="3" l="1"/>
  <c r="P193" i="3"/>
  <c r="P227" i="3"/>
  <c r="P204" i="3"/>
  <c r="P176" i="3"/>
  <c r="Q175" i="3"/>
  <c r="Q227" i="3"/>
  <c r="O169" i="3"/>
  <c r="O230" i="3"/>
  <c r="O222" i="3"/>
  <c r="O214" i="3"/>
  <c r="O186" i="3"/>
  <c r="O238" i="3"/>
  <c r="O181" i="3"/>
  <c r="O225" i="3"/>
  <c r="O217" i="3"/>
  <c r="O209" i="3"/>
  <c r="O200" i="3"/>
  <c r="O183" i="3"/>
  <c r="O171" i="3"/>
  <c r="Q171" i="3" s="1"/>
  <c r="O232" i="3"/>
  <c r="O224" i="3"/>
  <c r="Q224" i="3" s="1"/>
  <c r="O216" i="3"/>
  <c r="O196" i="3"/>
  <c r="P196" i="3" s="1"/>
  <c r="O188" i="3"/>
  <c r="O236" i="3"/>
  <c r="O166" i="3"/>
  <c r="O223" i="3"/>
  <c r="O215" i="3"/>
  <c r="O197" i="3"/>
  <c r="O189" i="3"/>
  <c r="O233" i="3"/>
  <c r="O237" i="3"/>
  <c r="P237" i="3" s="1"/>
  <c r="O180" i="3"/>
  <c r="O226" i="3"/>
  <c r="O218" i="3"/>
  <c r="O210" i="3"/>
  <c r="O199" i="3"/>
  <c r="Q199" i="3" s="1"/>
  <c r="O234" i="3"/>
  <c r="O170" i="3"/>
  <c r="O229" i="3"/>
  <c r="O221" i="3"/>
  <c r="O213" i="3"/>
  <c r="Q213" i="3" s="1"/>
  <c r="O187" i="3"/>
  <c r="O239" i="3"/>
  <c r="O165" i="3"/>
  <c r="P165" i="3" s="1"/>
  <c r="O167" i="3"/>
  <c r="O228" i="3"/>
  <c r="Q228" i="3" s="1"/>
  <c r="O220" i="3"/>
  <c r="O212" i="3"/>
  <c r="Q212" i="3" s="1"/>
  <c r="O201" i="3"/>
  <c r="O184" i="3"/>
  <c r="O231" i="3"/>
  <c r="O219" i="3"/>
  <c r="O211" i="3"/>
  <c r="O185" i="3"/>
  <c r="Q230" i="3"/>
  <c r="Q222" i="3"/>
  <c r="Q214" i="3"/>
  <c r="Q203" i="3"/>
  <c r="Q194" i="3"/>
  <c r="Q190" i="3"/>
  <c r="Q234" i="3"/>
  <c r="Q181" i="3"/>
  <c r="Q229" i="3"/>
  <c r="Q204" i="3"/>
  <c r="Q195" i="3"/>
  <c r="Q191" i="3"/>
  <c r="Q183" i="3"/>
  <c r="Q239" i="3"/>
  <c r="Q232" i="3"/>
  <c r="Q216" i="3"/>
  <c r="Q205" i="3"/>
  <c r="Q192" i="3"/>
  <c r="Q188" i="3"/>
  <c r="Q231" i="3"/>
  <c r="Q211" i="3"/>
  <c r="Q202" i="3"/>
  <c r="Q237" i="3"/>
  <c r="Q226" i="3"/>
  <c r="Q210" i="3"/>
  <c r="P194" i="3"/>
  <c r="P190" i="3"/>
  <c r="Q238" i="3"/>
  <c r="Q225" i="3"/>
  <c r="Q209" i="3"/>
  <c r="P195" i="3"/>
  <c r="P191" i="3"/>
  <c r="P183" i="3"/>
  <c r="Q235" i="3"/>
  <c r="Q167" i="3"/>
  <c r="Q220" i="3"/>
  <c r="Q201" i="3"/>
  <c r="P192" i="3"/>
  <c r="P188" i="3"/>
  <c r="Q176" i="3"/>
  <c r="Q166" i="3"/>
  <c r="Q215" i="3"/>
  <c r="Q206" i="3"/>
  <c r="Q193" i="3"/>
  <c r="Q189" i="3"/>
  <c r="P167" i="3"/>
  <c r="P166" i="3"/>
  <c r="P214" i="3"/>
  <c r="P205" i="3"/>
  <c r="P238" i="3"/>
  <c r="P206" i="3"/>
  <c r="P239" i="3"/>
  <c r="P208" i="3"/>
  <c r="P232" i="3"/>
  <c r="P216" i="3"/>
  <c r="P234" i="3"/>
  <c r="P231" i="3"/>
  <c r="P209" i="3"/>
  <c r="P226" i="3"/>
  <c r="P210" i="3"/>
  <c r="P201" i="3"/>
  <c r="P202" i="3"/>
  <c r="P225" i="3"/>
  <c r="P215" i="3"/>
  <c r="P213" i="3"/>
  <c r="P211" i="3"/>
  <c r="P134" i="3"/>
  <c r="D109" i="3"/>
  <c r="D46" i="3"/>
  <c r="Q165" i="3" l="1"/>
  <c r="P185" i="3"/>
  <c r="Q219" i="3"/>
  <c r="P184" i="3"/>
  <c r="P212" i="3"/>
  <c r="P228" i="3"/>
  <c r="Q187" i="3"/>
  <c r="P221" i="3"/>
  <c r="Q170" i="3"/>
  <c r="P218" i="3"/>
  <c r="Q180" i="3"/>
  <c r="P233" i="3"/>
  <c r="P197" i="3"/>
  <c r="Q223" i="3"/>
  <c r="P236" i="3"/>
  <c r="Q196" i="3"/>
  <c r="P224" i="3"/>
  <c r="P171" i="3"/>
  <c r="P200" i="3"/>
  <c r="P217" i="3"/>
  <c r="P181" i="3"/>
  <c r="Q186" i="3"/>
  <c r="P222" i="3"/>
  <c r="Q169" i="3"/>
  <c r="P109" i="3"/>
  <c r="P220" i="3"/>
  <c r="P229" i="3"/>
  <c r="P189" i="3"/>
  <c r="P230" i="3"/>
  <c r="P223" i="3"/>
  <c r="Q185" i="3"/>
  <c r="P219" i="3"/>
  <c r="P199" i="3"/>
  <c r="Q200" i="3"/>
  <c r="Q217" i="3"/>
  <c r="Q218" i="3"/>
  <c r="P180" i="3"/>
  <c r="Q184" i="3"/>
  <c r="Q221" i="3"/>
  <c r="Q233" i="3"/>
  <c r="Q197" i="3"/>
  <c r="P187" i="3"/>
  <c r="P170" i="3"/>
  <c r="P186" i="3"/>
  <c r="P169" i="3"/>
  <c r="Q236" i="3"/>
  <c r="E64" i="3"/>
  <c r="N64" i="3" s="1"/>
  <c r="E46" i="3" l="1"/>
  <c r="N46" i="3" s="1"/>
  <c r="O177" i="3" l="1"/>
  <c r="O179" i="3" l="1"/>
  <c r="Q177" i="3"/>
  <c r="P177" i="3"/>
  <c r="Q179" i="3" l="1"/>
  <c r="P179" i="3"/>
  <c r="L163" i="3"/>
  <c r="O163" i="3" l="1"/>
  <c r="P163" i="3" s="1"/>
  <c r="L162" i="3"/>
  <c r="Q163" i="3"/>
  <c r="O162" i="3"/>
  <c r="N94" i="3" l="1"/>
  <c r="N98" i="3"/>
  <c r="O94" i="3"/>
  <c r="O98" i="3"/>
  <c r="N95" i="3"/>
  <c r="O95" i="3"/>
  <c r="N99" i="3"/>
  <c r="O99" i="3"/>
  <c r="N96" i="3"/>
  <c r="O96" i="3"/>
  <c r="N93" i="3"/>
  <c r="O93" i="3"/>
  <c r="N97" i="3"/>
  <c r="O97" i="3"/>
  <c r="P93" i="3" l="1"/>
  <c r="Q96" i="3"/>
  <c r="Q99" i="3"/>
  <c r="P95" i="3"/>
  <c r="P98" i="3"/>
  <c r="P97" i="3"/>
  <c r="P94" i="3"/>
  <c r="Q94" i="3"/>
  <c r="P96" i="3"/>
  <c r="P99" i="3"/>
  <c r="Q97" i="3"/>
  <c r="Q95" i="3"/>
  <c r="Q93" i="3"/>
  <c r="Q98" i="3"/>
  <c r="P46" i="3" l="1"/>
  <c r="Q46" i="3"/>
</calcChain>
</file>

<file path=xl/sharedStrings.xml><?xml version="1.0" encoding="utf-8"?>
<sst xmlns="http://schemas.openxmlformats.org/spreadsheetml/2006/main" count="719" uniqueCount="465">
  <si>
    <t xml:space="preserve">Наименование </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</si>
  <si>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</si>
  <si>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</si>
  <si>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</si>
  <si>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</si>
  <si>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</si>
  <si>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</si>
  <si>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упрощённой системы налогообложения</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</si>
  <si>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</si>
  <si>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</si>
  <si>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</si>
  <si>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</si>
  <si>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 за пользование объектами животного мира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</si>
  <si>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</si>
  <si>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</si>
  <si>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</si>
  <si>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использование лесов</t>
  </si>
  <si>
    <t>ДОХОДЫ ОТ ПРОДАЖИ МАТЕРИАЛЬНЫХ И НЕМАТЕРИАЛЬНЫХ АКТИВОВ</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</si>
  <si>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</si>
  <si>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</si>
  <si>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</si>
  <si>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</si>
  <si>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ГОСУДАРСТВЕННАЯ ПОШЛИНА</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</si>
  <si>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</si>
  <si>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</si>
  <si>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</si>
  <si>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</si>
  <si>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АДМИНИСТРАТИВНЫЕ ПЛАТЕЖИ И СБОРЫ</t>
  </si>
  <si>
    <t>ДОХОДЫ ОТ ОКАЗАНИЯ ПЛАТНЫХ УСЛУГ (РАБОТ) И КОМПЕНСАЦИИ ЗАТРАТ ГОСУДАРСТВА</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</si>
  <si>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</si>
  <si>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</si>
  <si>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осуществление отдельных полномочий в области лесных отношений</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</si>
  <si>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</si>
  <si>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</si>
  <si>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</si>
  <si>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Налог на прибыль организаций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</si>
  <si>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</si>
  <si>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</si>
  <si>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</si>
  <si>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</si>
  <si>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</si>
  <si>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</si>
  <si>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</si>
  <si>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</si>
  <si>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</si>
  <si>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</si>
  <si>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</si>
  <si>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</si>
  <si>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</si>
  <si>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</si>
  <si>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</si>
  <si>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</si>
  <si>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</si>
  <si>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</si>
  <si>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</si>
  <si>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</si>
  <si>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</si>
  <si>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</si>
  <si>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</si>
  <si>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</si>
  <si>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</si>
  <si>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</si>
  <si>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</si>
  <si>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</si>
  <si>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</si>
  <si>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</si>
  <si>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</si>
  <si>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</si>
  <si>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</si>
  <si>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</si>
  <si>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</si>
  <si>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</si>
  <si>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</si>
  <si>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</si>
  <si>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</si>
  <si>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</si>
  <si>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</si>
  <si>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</si>
  <si>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</si>
  <si>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</si>
  <si>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</si>
  <si>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</si>
  <si>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</si>
  <si>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</si>
  <si>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</si>
  <si>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</si>
  <si>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</si>
  <si>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</si>
  <si>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</si>
  <si>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</si>
  <si>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</si>
  <si>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</si>
  <si>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</si>
  <si>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</si>
  <si>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</si>
  <si>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</si>
  <si>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</si>
  <si>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</si>
  <si>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</si>
  <si>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</si>
  <si>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</si>
  <si>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</si>
  <si>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</si>
  <si>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</si>
  <si>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</si>
  <si>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</si>
  <si>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</si>
  <si>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</si>
  <si>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</si>
  <si>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</si>
  <si>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</si>
  <si>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</si>
  <si>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</si>
  <si>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</si>
  <si>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</si>
  <si>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</si>
  <si>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</si>
  <si>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</si>
  <si>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</si>
  <si>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</si>
  <si>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</si>
  <si>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</si>
  <si>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</si>
  <si>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</si>
  <si>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</si>
  <si>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</si>
  <si>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</si>
  <si>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</si>
  <si>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</si>
  <si>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</si>
  <si>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</si>
  <si>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</si>
  <si>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</si>
  <si>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</si>
  <si>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</si>
  <si>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</si>
  <si>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</si>
  <si>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</si>
  <si>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</si>
  <si>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</si>
  <si>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</si>
  <si>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</si>
  <si>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Приложение 1 к аналитической записке</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</si>
  <si>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</si>
  <si>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</si>
  <si>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</si>
  <si>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</si>
  <si>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ОБРАЗОВАНИЕ</t>
  </si>
  <si>
    <t>ЗДРАВООХРАНЕНИЕ</t>
  </si>
  <si>
    <t>СОЦИАЛЬНАЯ ПОЛИТИКА</t>
  </si>
  <si>
    <t>ФИЗИЧЕСКАЯ КУЛЬТУРА И СПОРТ</t>
  </si>
  <si>
    <t>СРЕДСТВА МАССОВОЙ ИНФОРМАЦИИ</t>
  </si>
  <si>
    <t>ОБСУЖИВАНИЕ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</si>
  <si>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</si>
  <si>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ЖИЛИЩНО-КОММУНАЛЬНОЕ ХОЗЯЙСТВО</t>
  </si>
  <si>
    <t>ОХРАНА ОКРУЖАЮЩЕЙ СРЕДЫ</t>
  </si>
  <si>
    <t>СУБВЕНЦИИ</t>
  </si>
  <si>
    <t>СУБСИДИИ</t>
  </si>
  <si>
    <t>1.1</t>
  </si>
  <si>
    <t>1.2</t>
  </si>
  <si>
    <t>2.8</t>
  </si>
  <si>
    <t>2.9</t>
  </si>
  <si>
    <t>2</t>
  </si>
  <si>
    <t>ДОТАЦИИ</t>
  </si>
  <si>
    <t>1</t>
  </si>
  <si>
    <t>2.1</t>
  </si>
  <si>
    <t>2.2</t>
  </si>
  <si>
    <t>2.3</t>
  </si>
  <si>
    <t>2.6</t>
  </si>
  <si>
    <t>2.5</t>
  </si>
  <si>
    <t>2.4</t>
  </si>
  <si>
    <t>2.7</t>
  </si>
  <si>
    <t>2.10</t>
  </si>
  <si>
    <t>2.11</t>
  </si>
  <si>
    <t>2.12</t>
  </si>
  <si>
    <t>2.13</t>
  </si>
  <si>
    <t>Субсидии бюджетам субъектов Российской Федерации на мероприятия по развитию рынка газомоторного топлива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</si>
  <si>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</si>
  <si>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</si>
  <si>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ИНЫЕ МЕЖБЮДЖЕТНЫЕ ТРАНСФЕРТЫ</t>
  </si>
  <si>
    <t>КУЛЬТУРА, КИНЕМАТОГРАФИЯ</t>
  </si>
  <si>
    <t>2.14</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</si>
  <si>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</si>
  <si>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ПРОЧИЕ НЕНАЛОГОВЫЕ ДОХОДЫ</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</si>
  <si>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</si>
  <si>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</si>
  <si>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</si>
  <si>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</si>
  <si>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</si>
  <si>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</si>
  <si>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</si>
  <si>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</si>
  <si>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</si>
  <si>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</si>
  <si>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</si>
  <si>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</si>
  <si>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</si>
  <si>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</si>
  <si>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</si>
  <si>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обеспечение мероприятий по формированию и функционированию необходимой информационно-технологической и телекоммуникационной инфраструктуры на участках мировых судей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</si>
  <si>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</si>
  <si>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</si>
  <si>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</si>
  <si>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</si>
  <si>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</si>
  <si>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</si>
  <si>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модельных муниципальных библиотек</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</si>
  <si>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</si>
  <si>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</si>
  <si>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</si>
  <si>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</si>
  <si>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Гражданская оборона</t>
  </si>
  <si>
    <t>ПРОФИЦИТ (-) / ДЕФИЦИТ</t>
  </si>
  <si>
    <t>тыс. рублей</t>
  </si>
  <si>
    <t xml:space="preserve">Годовые бюджетные назначения с учетом изменений законопроекта </t>
  </si>
  <si>
    <t>Прочие межбюджетные трансферты, передаваемые бюджетам субъектов Российской Федерации</t>
  </si>
  <si>
    <t>Прикладные научные исследования в области образования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</si>
  <si>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</si>
  <si>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</si>
  <si>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</si>
  <si>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Прикладные научные исследования в области охраны и окружающей среды</t>
  </si>
  <si>
    <r>
      <t xml:space="preserve">Первоначальная редакция 
</t>
    </r>
    <r>
      <rPr>
        <i/>
        <sz val="12"/>
        <rFont val="Times New Roman"/>
        <family val="1"/>
        <charset val="204"/>
      </rPr>
      <t>(Закон  УР от 25.12.2020 г. 
№ 85-РЗ)</t>
    </r>
  </si>
  <si>
    <r>
      <t xml:space="preserve">Поправки №1 </t>
    </r>
    <r>
      <rPr>
        <i/>
        <sz val="12"/>
        <rFont val="Times New Roman"/>
        <family val="1"/>
        <charset val="204"/>
      </rPr>
      <t>(Закон УР 
№ 5-РЗ)</t>
    </r>
  </si>
  <si>
    <r>
      <t xml:space="preserve">Поправки №2 </t>
    </r>
    <r>
      <rPr>
        <i/>
        <sz val="12"/>
        <rFont val="Times New Roman"/>
        <family val="1"/>
        <charset val="204"/>
      </rPr>
      <t>(Закон УР от  06.04.2021
№ 24-РЗ)</t>
    </r>
  </si>
  <si>
    <r>
      <t xml:space="preserve">Темп роста,%
  </t>
    </r>
    <r>
      <rPr>
        <i/>
        <sz val="12"/>
        <rFont val="Times New Roman"/>
        <family val="1"/>
        <charset val="204"/>
      </rPr>
      <t>к первоначальной редакции</t>
    </r>
  </si>
  <si>
    <r>
      <t xml:space="preserve">Темп роста, %
  </t>
    </r>
    <r>
      <rPr>
        <i/>
        <sz val="12"/>
        <rFont val="Times New Roman"/>
        <family val="1"/>
        <charset val="204"/>
      </rPr>
      <t>к действующей редакции</t>
    </r>
  </si>
  <si>
    <t>Сумма всех поправок нарастающим итогом</t>
  </si>
  <si>
    <t xml:space="preserve">Анализ изменений закона о бюджете Удмуртской Республики на 2021 год по доходам и функциональной классификации расходов
</t>
  </si>
  <si>
    <r>
      <t xml:space="preserve">Поправки №3 </t>
    </r>
    <r>
      <rPr>
        <i/>
        <sz val="12"/>
        <rFont val="Times New Roman"/>
        <family val="1"/>
        <charset val="204"/>
      </rPr>
      <t>(Закон УР от  07.07.2021
№ 71-РЗ)</t>
    </r>
  </si>
  <si>
    <t>Дотации бюджетам субъектов Российской Федерации на поддержку мер по обеспечению сбалансированности бюджетов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</si>
  <si>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</si>
  <si>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</si>
  <si>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</si>
  <si>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Годовые бюджетные назначения с учетом Закона УР № 24-РЗ </t>
  </si>
  <si>
    <t>Годовые бюджетные назначения с учетом Закона УР № 5-РЗ</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</si>
  <si>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</si>
  <si>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</si>
  <si>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</si>
  <si>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</si>
  <si>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</si>
  <si>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</si>
  <si>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</si>
  <si>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</si>
  <si>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</si>
  <si>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</si>
  <si>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</si>
  <si>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</si>
  <si>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</si>
  <si>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</si>
  <si>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</si>
  <si>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1 06 05000 02 0000 110</t>
  </si>
  <si>
    <t>1 07 00000 00 0000 000</t>
  </si>
  <si>
    <t>1 07 04010 01 0000 110</t>
  </si>
  <si>
    <t>1 08 00000 00 0000 000</t>
  </si>
  <si>
    <t>1 11 00000 00 0000 000</t>
  </si>
  <si>
    <t>1 11 01020 02 0000 120</t>
  </si>
  <si>
    <t>1 11 03020 02 0000 120</t>
  </si>
  <si>
    <t>1 11 05032 02 0000 120</t>
  </si>
  <si>
    <t>1 11 05072 02 0000 120</t>
  </si>
  <si>
    <t>1 11 07012 02 0000 120</t>
  </si>
  <si>
    <t>1 11 09032 02 0000 120</t>
  </si>
  <si>
    <t>1 12 00000 00 0000 000</t>
  </si>
  <si>
    <t>1 12 01000 01 0000 120</t>
  </si>
  <si>
    <t>1 12 02000 00 0000 120</t>
  </si>
  <si>
    <t>1 12 04000 00 0000 120</t>
  </si>
  <si>
    <t>1 13 00000 00 0000 000</t>
  </si>
  <si>
    <t>1 14 00000 00 0000 000</t>
  </si>
  <si>
    <t>1 15 00000 00 0000 000</t>
  </si>
  <si>
    <t>1 16 00000 00 0000 000</t>
  </si>
  <si>
    <t>1 17 00000 00 0000 000</t>
  </si>
  <si>
    <t>2 00 00000 00 0000 000</t>
  </si>
  <si>
    <t>2 02 15001 02 0000 150</t>
  </si>
  <si>
    <t>2 02 15002 02 0000 150</t>
  </si>
  <si>
    <t>2 02 15009 02 0000 150</t>
  </si>
  <si>
    <t>2 02 15549 02 0000 150</t>
  </si>
  <si>
    <t>2 02 25021 02 0000 150</t>
  </si>
  <si>
    <t>2 02 25066 02 0000 150</t>
  </si>
  <si>
    <t>2 02 25081 02 0000 150</t>
  </si>
  <si>
    <t>2 02 25082 02 0000 150</t>
  </si>
  <si>
    <t>2 02 25097 02 0000 150</t>
  </si>
  <si>
    <t xml:space="preserve">2 02 25114 02 0000 150 </t>
  </si>
  <si>
    <t>2 02 25169 02 0000 150</t>
  </si>
  <si>
    <t>2 02 25177 02 0000 150</t>
  </si>
  <si>
    <t>2 02 25187 02 0000 150</t>
  </si>
  <si>
    <t xml:space="preserve">2 02 25201 02 0000 150 </t>
  </si>
  <si>
    <t xml:space="preserve">2 02 25202 02 0000 150 </t>
  </si>
  <si>
    <t>2 02 25210 02 0000 150</t>
  </si>
  <si>
    <t>2 02 25219 02 0000 150</t>
  </si>
  <si>
    <t xml:space="preserve">2 02 25228 02 0000 150 </t>
  </si>
  <si>
    <t>2 02 25229 02 0000 150</t>
  </si>
  <si>
    <t xml:space="preserve">2 02 25232 02 0000 150 </t>
  </si>
  <si>
    <t>2 02 25242 02 0000 150</t>
  </si>
  <si>
    <t>2 02 25243 02 0000 150</t>
  </si>
  <si>
    <t xml:space="preserve">2 02 25261 02 0000 150 </t>
  </si>
  <si>
    <t xml:space="preserve">2 02 25291 02 0000 150 </t>
  </si>
  <si>
    <t>2 02 25302 02 0000 150</t>
  </si>
  <si>
    <t>2 02 25304 02 0000 150</t>
  </si>
  <si>
    <t>2 02 25404 02 0000 150</t>
  </si>
  <si>
    <t>2 02 25462 02 0000 150</t>
  </si>
  <si>
    <t>2 02 25467 02 0000 150</t>
  </si>
  <si>
    <t>2 02 25481 02 0000 150</t>
  </si>
  <si>
    <t>2 02 25497 02 0000 150</t>
  </si>
  <si>
    <t>2 02 25502 02 0000 150</t>
  </si>
  <si>
    <t>2 02 25508 02 0000 150</t>
  </si>
  <si>
    <t>2 02 25514 02 0000 150</t>
  </si>
  <si>
    <t>2 02 25516 02 0000 150</t>
  </si>
  <si>
    <t>2 02 25517 02 0000 150</t>
  </si>
  <si>
    <t>2 02 25520 02 0000 150</t>
  </si>
  <si>
    <t>2 02 25527 02 0000 150</t>
  </si>
  <si>
    <t>2 02 25554 02 0000 150</t>
  </si>
  <si>
    <t>2 02 25555 02 0000 150</t>
  </si>
  <si>
    <t>2 02 25568 02 0000 150</t>
  </si>
  <si>
    <t>2 02 25576 02 0000 150</t>
  </si>
  <si>
    <t>2 02 25586 02 0000 150</t>
  </si>
  <si>
    <t>2 02 27111 02 0000 150</t>
  </si>
  <si>
    <t>2 02 27456 02 0000 150</t>
  </si>
  <si>
    <t>2 02 27576 02 0000 150</t>
  </si>
  <si>
    <t>2 02 35090 02 0000 150</t>
  </si>
  <si>
    <t>2 02 35120 02 0000 150</t>
  </si>
  <si>
    <t>2 02 35128 02 0000 150</t>
  </si>
  <si>
    <t>2 02 35129 02 0000 150</t>
  </si>
  <si>
    <t>2 02 35220 02 0000 150</t>
  </si>
  <si>
    <t>2 02 35250 02 0000 150</t>
  </si>
  <si>
    <t>2 02 35260 02 0000 150</t>
  </si>
  <si>
    <t>2 02 35429 02 0000 150</t>
  </si>
  <si>
    <t>2 02 35469 02 0000 150</t>
  </si>
  <si>
    <t>2 02 35900 02 0000 150</t>
  </si>
  <si>
    <t>2 02 45161 02 0000 150</t>
  </si>
  <si>
    <t>2 02 45190 02 0000 150</t>
  </si>
  <si>
    <t>2 02 45192 02 0000 150</t>
  </si>
  <si>
    <t>2 02 45196 02 0000 150</t>
  </si>
  <si>
    <t>2 02 45303 02 0000 150</t>
  </si>
  <si>
    <t>2 02 45390 02 0000 150</t>
  </si>
  <si>
    <t>2 02 45424 02 0000 150</t>
  </si>
  <si>
    <t>2 02 45433 02 0000 150</t>
  </si>
  <si>
    <t>2 02 45453 02 0000 150</t>
  </si>
  <si>
    <t>2 02 45454 02 0000 150</t>
  </si>
  <si>
    <t>2 02 45468 02 0000 150</t>
  </si>
  <si>
    <t>2 02 45593 02 0000 150</t>
  </si>
  <si>
    <t>2 02 49001 02 0000 150</t>
  </si>
  <si>
    <t>2 02 49999 02 0000 150</t>
  </si>
  <si>
    <t>2 03 02030 02 0000 150</t>
  </si>
  <si>
    <t>2 18 60010 02 0000 150</t>
  </si>
  <si>
    <t>1 11 05022 02 0000 120</t>
  </si>
  <si>
    <t>1 11 05100 02 0000 120</t>
  </si>
  <si>
    <t>1 11 05322 02 0000 120</t>
  </si>
  <si>
    <t>2 02 25086 02 0000 150</t>
  </si>
  <si>
    <t>2 02 25113 02 0000 150</t>
  </si>
  <si>
    <t>2 02 25138 02 0000 150</t>
  </si>
  <si>
    <t>2 02 25253 02 0000 150</t>
  </si>
  <si>
    <t>2 02 25256 02 0000 150</t>
  </si>
  <si>
    <t>2 02 25412 02 0000 150</t>
  </si>
  <si>
    <t>2 02 25589 02 0000 150</t>
  </si>
  <si>
    <t>2 02 27139 02 0000 150</t>
  </si>
  <si>
    <t>2 02 25423 02 0000 150</t>
  </si>
  <si>
    <t>2 02 35134 02 0000 150</t>
  </si>
  <si>
    <t>2 02 35135 02 0000 150</t>
  </si>
  <si>
    <t>2 02 35137 02 0000 150</t>
  </si>
  <si>
    <t>2 02 35176 02 0000 150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</si>
  <si>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</si>
  <si>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2 02 35240 02 0000 150</t>
  </si>
  <si>
    <t>2 02 35118 02 0000 150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</si>
  <si>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</si>
  <si>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2 02 35270 02 0000 150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</si>
  <si>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</si>
  <si>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</si>
  <si>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2 02 35280 02 0000 150</t>
  </si>
  <si>
    <t>2 02 35290 02 0000 150</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</si>
  <si>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</si>
  <si>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</si>
  <si>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2 02 35430 02 0000 150</t>
  </si>
  <si>
    <t>2 02 35432 02 0000 150</t>
  </si>
  <si>
    <t>2 02 35460 02 0000 150</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</si>
  <si>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</si>
  <si>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ребёнка</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</si>
  <si>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</si>
  <si>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</si>
  <si>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</si>
  <si>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</si>
  <si>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</si>
  <si>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</si>
  <si>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2 03 02040 02 0000 150</t>
  </si>
  <si>
    <t>2 03 02080 02 0000 150</t>
  </si>
  <si>
    <t>2 04 02040 02 0000 150</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</si>
  <si>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</si>
  <si>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</si>
  <si>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</si>
  <si>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</si>
  <si>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</si>
  <si>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</si>
  <si>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</si>
  <si>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</si>
  <si>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2 02 25466 02 0000 150</t>
  </si>
  <si>
    <t>Субсидии бюджетам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</si>
  <si>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</si>
  <si>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</si>
  <si>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</si>
  <si>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</si>
  <si>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2 02 25519 02 0000 150</t>
  </si>
  <si>
    <t>Субсидии бюджетам субъектов Российской Федерации на поддержку отрасли культуры</t>
  </si>
  <si>
    <t>2 02 25084 02 0000 150</t>
  </si>
  <si>
    <t>Заготовка, переработка, хранение и обеспечение безопасности донорской крови и ее компонентов</t>
  </si>
  <si>
    <t>Молодежная политика</t>
  </si>
  <si>
    <t xml:space="preserve">Коды для ВПР </t>
  </si>
  <si>
    <r>
      <t xml:space="preserve">Поправки №4 </t>
    </r>
    <r>
      <rPr>
        <i/>
        <sz val="12"/>
        <rFont val="Times New Roman"/>
        <family val="1"/>
        <charset val="204"/>
      </rPr>
      <t>(Закон УР от  21.09.2021
№ 100-РЗ)</t>
    </r>
  </si>
  <si>
    <t xml:space="preserve">Действующая редакция с учетом Закона УР № 100-РЗ </t>
  </si>
  <si>
    <t>Дотации бюджетам субъектов Российской Федерации на премирование победителей Всероссийского конкурса "Лучшая муниципальная практика"</t>
  </si>
  <si>
    <t>Предоставление негосударственными организациями грантов для получателей средств бюджетов субъектов Российской Федерации</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</si>
  <si>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</si>
  <si>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</si>
  <si>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</si>
  <si>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 xml:space="preserve">Годовые бюджетные назначения с учетом Закона УР № 71-РЗ </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</si>
  <si>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</si>
  <si>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</si>
  <si>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</si>
  <si>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2 02 15399 02 0000 150</t>
  </si>
  <si>
    <t>2 02 29001 02 0000 150</t>
  </si>
  <si>
    <t>Субсидии бюджетам субъектов Российской Федерации за счёт средств резервного фонда Правительства Российской Федерации</t>
  </si>
  <si>
    <t>2 02 45141 02 0000 151</t>
  </si>
  <si>
    <t>2 02 45142 02 0000 151</t>
  </si>
  <si>
    <t>2 02 45368 02 0000 150</t>
  </si>
  <si>
    <t>2 04 02010 02 0000 150</t>
  </si>
  <si>
    <r>
      <t xml:space="preserve">Поправки №5 </t>
    </r>
    <r>
      <rPr>
        <b/>
        <i/>
        <sz val="12"/>
        <rFont val="Times New Roman"/>
        <family val="1"/>
        <charset val="204"/>
      </rPr>
      <t>(Законопроект УР от  16.11.2021
№ 7595-6p)</t>
    </r>
  </si>
  <si>
    <t>Код</t>
  </si>
  <si>
    <t>Наименование</t>
  </si>
  <si>
    <t>Сумма</t>
  </si>
  <si>
    <t>Налог, взимаемый в связи с применением упрощенной системы налогообложения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</si>
  <si>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</si>
  <si>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</si>
  <si>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</si>
  <si>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</si>
  <si>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</si>
  <si>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</si>
  <si>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</si>
  <si>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2 02 25201 02 0000 150</t>
  </si>
  <si>
    <t>2 02 25202 02 0000 150</t>
  </si>
  <si>
    <t>2 02 25228 02 0000 150</t>
  </si>
  <si>
    <t>2 02 25232 02 0000 150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</si>
  <si>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</si>
  <si>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</si>
  <si>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2 02 25261 02 0000 150</t>
  </si>
  <si>
    <t>2 02 25291 02 0000 150</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</si>
  <si>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</si>
  <si>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</si>
  <si>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2 02 25305 02 0000 150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</si>
  <si>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</si>
  <si>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</si>
  <si>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</si>
  <si>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</si>
  <si>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</si>
  <si>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</si>
  <si>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r>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t>
    </r>
    <r>
      <rPr>
        <sz val="11"/>
        <color rgb="FF0000FF"/>
        <rFont val="Calibri"/>
        <family val="2"/>
        <charset val="204"/>
      </rPr>
      <t>законом</t>
    </r>
    <r>
      <rPr>
        <sz val="11"/>
        <rFont val="Calibri"/>
        <family val="2"/>
        <charset val="204"/>
      </rPr>
      <t xml:space="preserve"> от 12 января 1995 года N 5-ФЗ "О ветеранах", в соответствии с </t>
    </r>
    <r>
      <rPr>
        <sz val="11"/>
        <color rgb="FF0000FF"/>
        <rFont val="Calibri"/>
        <family val="2"/>
        <charset val="204"/>
      </rPr>
      <t>Указом</t>
    </r>
    <r>
      <rPr>
        <sz val="11"/>
        <rFont val="Calibri"/>
        <family val="2"/>
        <charset val="204"/>
      </rPr>
      <t xml:space="preserve"> Президента Российской Федерации от 7 мая 2008 года N 714 "Об обеспечении жильем ветеранов Великой Отечественной войны 1941 - 1945 годов"</t>
    </r>
  </si>
  <si>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</si>
  <si>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</si>
  <si>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</si>
  <si>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</si>
  <si>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</si>
  <si>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</si>
  <si>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1032-1 "О занятости населения 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</si>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</sst>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2"/>
      <color theme="1"/>
      <name val="Times New Roman"/>
      <family val="1"/>
      <charset val="204"/>
    </font>
    <font>
      <sz val="14"/>
      <name val="Times New Roman"/>
      <family val="1"/>
      <charset val="204"/>
    </font>
    <font>
      <b/>
      <i/>
      <sz val="14"/>
      <name val="Times New Roman"/>
      <family val="1"/>
      <charset val="204"/>
    </font>
    <font>
      <i/>
      <sz val="14"/>
      <name val="Times New Roman"/>
      <family val="1"/>
      <charset val="204"/>
    </font>
    <font>
      <sz val="14"/>
      <color rgb="FFFF0000"/>
      <name val="Times New Roman"/>
      <family val="1"/>
      <charset val="204"/>
    </font>
    <font>
      <sz val="8"/>
      <color rgb="FF000000"/>
      <name val="Arial"/>
      <family val="2"/>
      <charset val="204"/>
    </font>
    <font>
      <sz val="16"/>
      <color theme="1"/>
      <name val="Times New Roman"/>
      <family val="1"/>
      <charset val="204"/>
    </font>
    <font>
      <sz val="16"/>
      <name val="Times New Roman"/>
      <family val="1"/>
      <charset val="204"/>
    </font>
    <font>
      <sz val="13"/>
      <name val="Times New Roman"/>
      <family val="1"/>
      <charset val="204"/>
    </font>
    <font>
      <sz val="11"/>
      <name val="Times New Roman"/>
      <family val="1"/>
      <charset val="204"/>
    </font>
    <font>
      <b/>
      <sz val="18"/>
      <name val="Times New Roman"/>
      <family val="1"/>
      <charset val="204"/>
    </font>
    <font>
      <sz val="13"/>
      <color rgb="FF000000"/>
      <name val="Times New Roman"/>
      <family val="1"/>
      <charset val="204"/>
    </font>
    <font>
      <i/>
      <sz val="12"/>
      <name val="Times New Roman"/>
      <family val="1"/>
      <charset val="204"/>
    </font>
    <font>
      <b/>
      <i/>
      <sz val="12"/>
      <name val="Times New Roman"/>
      <family val="1"/>
      <charset val="204"/>
    </font>
    <font>
      <u/>
      <sz val="10"/>
      <color theme="10"/>
      <name val="Arial Cyr"/>
      <charset val="204"/>
    </font>
    <font>
      <sz val="11"/>
      <name val="Calibri"/>
      <family val="2"/>
      <charset val="204"/>
    </font>
    <font>
      <sz val="11"/>
      <color rgb="FF0000FF"/>
      <name val="Calibri"/>
      <family val="2"/>
      <charset val="204"/>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3" fillId="0" borderId="0"/>
    <xf numFmtId="0" fontId="2" fillId="0" borderId="0"/>
    <xf numFmtId="0" fontId="1" fillId="0" borderId="0"/>
    <xf numFmtId="0" fontId="8" fillId="0" borderId="0"/>
    <xf numFmtId="4" fontId="16" fillId="0" borderId="2">
      <alignment horizontal="right" shrinkToFit="1"/>
    </xf>
    <xf numFmtId="0" fontId="25" fillId="0" borderId="0" applyNumberFormat="0" applyFill="0" applyBorder="0" applyAlignment="0" applyProtection="0"/>
  </cellStyleXfs>
  <cellXfs count="96">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9" fillId="0" borderId="0" xfId="0" applyNumberFormat="1" applyFont="1" applyFill="1" applyAlignment="1">
      <alignment horizontal="center"/>
    </xf>
    <xf numFmtId="49" fontId="4" fillId="0" borderId="1" xfId="0"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4" fillId="0" borderId="1" xfId="1"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xf>
    <xf numFmtId="0" fontId="10" fillId="0" borderId="0" xfId="0" applyFont="1" applyFill="1"/>
    <xf numFmtId="49" fontId="9" fillId="3" borderId="1" xfId="0" applyNumberFormat="1" applyFont="1" applyFill="1" applyBorder="1" applyAlignment="1">
      <alignment horizontal="center" vertical="center"/>
    </xf>
    <xf numFmtId="49" fontId="9" fillId="3" borderId="1" xfId="0" applyNumberFormat="1" applyFont="1" applyFill="1" applyBorder="1" applyAlignment="1">
      <alignment horizontal="left" vertical="center" wrapText="1"/>
    </xf>
    <xf numFmtId="0" fontId="9" fillId="0" borderId="0" xfId="0" applyFont="1" applyFill="1"/>
    <xf numFmtId="49" fontId="9" fillId="3" borderId="1" xfId="0" applyNumberFormat="1" applyFont="1" applyFill="1" applyBorder="1" applyAlignment="1">
      <alignment vertical="center" wrapText="1"/>
    </xf>
    <xf numFmtId="0" fontId="4" fillId="0" borderId="0" xfId="0" applyFont="1" applyFill="1"/>
    <xf numFmtId="0" fontId="12" fillId="0" borderId="0" xfId="0" applyFont="1" applyFill="1"/>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49" fontId="11" fillId="0" borderId="1" xfId="2"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0" fontId="12" fillId="0" borderId="1" xfId="1" applyFont="1" applyFill="1" applyBorder="1" applyAlignment="1">
      <alignment vertical="center" wrapText="1"/>
    </xf>
    <xf numFmtId="49" fontId="15" fillId="2" borderId="1" xfId="0" applyNumberFormat="1" applyFont="1" applyFill="1" applyBorder="1" applyAlignment="1">
      <alignment vertical="center" wrapText="1"/>
    </xf>
    <xf numFmtId="49" fontId="17" fillId="0" borderId="1" xfId="0" applyNumberFormat="1" applyFont="1" applyFill="1" applyBorder="1" applyAlignment="1">
      <alignment horizontal="center" vertical="center"/>
    </xf>
    <xf numFmtId="0" fontId="18" fillId="0" borderId="0" xfId="0" applyFont="1" applyFill="1"/>
    <xf numFmtId="49" fontId="6" fillId="0" borderId="1" xfId="0" applyNumberFormat="1" applyFont="1" applyFill="1" applyBorder="1" applyAlignment="1">
      <alignment horizontal="center"/>
    </xf>
    <xf numFmtId="49" fontId="10" fillId="0" borderId="4" xfId="0" applyNumberFormat="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0" fontId="4" fillId="0" borderId="4" xfId="1" applyFont="1" applyFill="1" applyBorder="1" applyAlignment="1">
      <alignment vertical="center" wrapText="1"/>
    </xf>
    <xf numFmtId="0" fontId="4" fillId="0" borderId="1" xfId="1" applyFont="1" applyFill="1" applyBorder="1" applyAlignment="1">
      <alignment horizontal="justify" vertical="center" wrapText="1"/>
    </xf>
    <xf numFmtId="2"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1" applyNumberFormat="1" applyFont="1" applyFill="1" applyBorder="1" applyAlignment="1">
      <alignment horizontal="justify" vertical="center" wrapText="1"/>
    </xf>
    <xf numFmtId="2" fontId="12"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2" fillId="0" borderId="0" xfId="0" applyFont="1" applyFill="1" applyAlignment="1">
      <alignment horizontal="center"/>
    </xf>
    <xf numFmtId="0" fontId="19" fillId="0" borderId="1" xfId="0" applyFont="1" applyBorder="1" applyAlignment="1">
      <alignment horizontal="justify" vertical="center" wrapText="1"/>
    </xf>
    <xf numFmtId="0" fontId="12" fillId="0" borderId="0" xfId="0" applyFont="1" applyFill="1" applyAlignment="1"/>
    <xf numFmtId="3" fontId="10" fillId="4"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0" borderId="1" xfId="0" applyNumberFormat="1" applyFont="1" applyFill="1" applyBorder="1" applyAlignment="1">
      <alignment horizontal="right" wrapText="1"/>
    </xf>
    <xf numFmtId="3" fontId="12" fillId="0" borderId="1" xfId="0" applyNumberFormat="1" applyFont="1" applyFill="1" applyBorder="1" applyAlignment="1">
      <alignment horizontal="right" wrapText="1"/>
    </xf>
    <xf numFmtId="3" fontId="10" fillId="0" borderId="1" xfId="0" applyNumberFormat="1" applyFont="1" applyFill="1" applyBorder="1" applyAlignment="1">
      <alignment horizontal="right"/>
    </xf>
    <xf numFmtId="3" fontId="12" fillId="0" borderId="1" xfId="0" applyNumberFormat="1" applyFont="1" applyFill="1" applyBorder="1" applyAlignment="1">
      <alignment horizontal="right"/>
    </xf>
    <xf numFmtId="3" fontId="10" fillId="0" borderId="0" xfId="0" applyNumberFormat="1" applyFont="1" applyFill="1" applyBorder="1" applyAlignment="1">
      <alignment horizontal="right"/>
    </xf>
    <xf numFmtId="3" fontId="12" fillId="0" borderId="1" xfId="0" applyNumberFormat="1" applyFont="1" applyFill="1" applyBorder="1" applyAlignment="1"/>
    <xf numFmtId="49" fontId="6" fillId="0" borderId="3" xfId="0" applyNumberFormat="1" applyFont="1" applyFill="1" applyBorder="1" applyAlignment="1">
      <alignment horizontal="center" wrapText="1"/>
    </xf>
    <xf numFmtId="49" fontId="6" fillId="0"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164" fontId="12" fillId="0" borderId="0" xfId="0" applyNumberFormat="1" applyFont="1" applyFill="1" applyAlignment="1"/>
    <xf numFmtId="0" fontId="20" fillId="0" borderId="0" xfId="0" applyFont="1" applyFill="1" applyAlignment="1">
      <alignment horizontal="center"/>
    </xf>
    <xf numFmtId="0" fontId="6" fillId="0" borderId="3" xfId="0"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49" fontId="9" fillId="0" borderId="0" xfId="0" applyNumberFormat="1" applyFont="1" applyFill="1" applyAlignment="1">
      <alignment horizontal="center" vertical="center"/>
    </xf>
    <xf numFmtId="0" fontId="22" fillId="0" borderId="0" xfId="0" applyFont="1" applyAlignment="1">
      <alignment vertical="center" wrapText="1"/>
    </xf>
    <xf numFmtId="49" fontId="4" fillId="0" borderId="0" xfId="0" applyNumberFormat="1" applyFont="1" applyFill="1" applyAlignment="1">
      <alignment horizontal="left" vertical="center" wrapText="1"/>
    </xf>
    <xf numFmtId="0" fontId="22" fillId="0" borderId="1" xfId="0" applyFont="1" applyBorder="1" applyAlignment="1">
      <alignment horizontal="justify" vertical="center" wrapText="1"/>
    </xf>
    <xf numFmtId="164" fontId="13" fillId="0" borderId="1" xfId="0" applyNumberFormat="1" applyFont="1" applyFill="1" applyBorder="1" applyAlignment="1">
      <alignment horizontal="right"/>
    </xf>
    <xf numFmtId="164" fontId="14" fillId="0" borderId="1" xfId="0" applyNumberFormat="1" applyFont="1" applyFill="1" applyBorder="1" applyAlignment="1">
      <alignment horizontal="right"/>
    </xf>
    <xf numFmtId="164" fontId="13" fillId="3" borderId="1" xfId="0" applyNumberFormat="1" applyFont="1" applyFill="1" applyBorder="1" applyAlignment="1">
      <alignment horizontal="right"/>
    </xf>
    <xf numFmtId="164" fontId="13" fillId="0" borderId="1" xfId="0" applyNumberFormat="1" applyFont="1" applyFill="1" applyBorder="1" applyAlignment="1">
      <alignment horizontal="right" wrapText="1"/>
    </xf>
    <xf numFmtId="164" fontId="14" fillId="0" borderId="1" xfId="0" applyNumberFormat="1" applyFont="1" applyFill="1" applyBorder="1" applyAlignment="1">
      <alignment horizontal="right" wrapText="1"/>
    </xf>
    <xf numFmtId="0" fontId="19" fillId="0" borderId="1" xfId="0" applyFont="1" applyBorder="1" applyAlignment="1">
      <alignment horizontal="justify" vertical="top" wrapText="1"/>
    </xf>
    <xf numFmtId="3" fontId="12" fillId="0" borderId="6" xfId="0" applyNumberFormat="1" applyFont="1" applyFill="1" applyBorder="1" applyAlignment="1">
      <alignment horizontal="right"/>
    </xf>
    <xf numFmtId="0" fontId="4" fillId="0" borderId="3" xfId="1" applyNumberFormat="1" applyFont="1" applyFill="1" applyBorder="1" applyAlignment="1">
      <alignment horizontal="justify" vertical="center" wrapText="1"/>
    </xf>
    <xf numFmtId="0" fontId="4" fillId="0" borderId="7" xfId="1" applyNumberFormat="1" applyFont="1" applyFill="1" applyBorder="1" applyAlignment="1">
      <alignment horizontal="justify" vertical="center" wrapText="1"/>
    </xf>
    <xf numFmtId="0" fontId="12" fillId="0" borderId="1" xfId="0" applyFont="1" applyBorder="1" applyAlignment="1">
      <alignment vertical="center" wrapText="1"/>
    </xf>
    <xf numFmtId="3" fontId="12" fillId="4" borderId="1" xfId="0" applyNumberFormat="1" applyFont="1" applyFill="1" applyBorder="1" applyAlignment="1">
      <alignment horizontal="right"/>
    </xf>
    <xf numFmtId="3" fontId="12" fillId="0" borderId="6" xfId="0" applyNumberFormat="1" applyFont="1" applyFill="1" applyBorder="1" applyAlignment="1">
      <alignment horizontal="right" wrapText="1"/>
    </xf>
    <xf numFmtId="3" fontId="12" fillId="0" borderId="0" xfId="0" applyNumberFormat="1" applyFont="1" applyFill="1" applyAlignment="1"/>
    <xf numFmtId="3" fontId="12" fillId="4" borderId="1" xfId="0" applyNumberFormat="1" applyFont="1" applyFill="1" applyBorder="1" applyAlignment="1"/>
    <xf numFmtId="3" fontId="10" fillId="4" borderId="1"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0" borderId="2" xfId="0" applyNumberFormat="1" applyFont="1" applyFill="1" applyBorder="1" applyAlignment="1">
      <alignment horizontal="right" wrapText="1"/>
    </xf>
    <xf numFmtId="49" fontId="4" fillId="0" borderId="0" xfId="0" applyNumberFormat="1" applyFont="1" applyFill="1" applyAlignment="1">
      <alignment horizontal="right" wrapText="1"/>
    </xf>
    <xf numFmtId="0" fontId="21" fillId="0" borderId="0" xfId="0" applyFont="1" applyAlignment="1">
      <alignment horizontal="center" vertical="top" wrapText="1"/>
    </xf>
    <xf numFmtId="0" fontId="21" fillId="0" borderId="0" xfId="0" applyFont="1" applyFill="1" applyAlignment="1">
      <alignment horizontal="center" vertical="top" wrapText="1"/>
    </xf>
    <xf numFmtId="0" fontId="4" fillId="0" borderId="0" xfId="0" applyFont="1" applyFill="1" applyAlignment="1">
      <alignment horizontal="right" vertical="top"/>
    </xf>
    <xf numFmtId="3" fontId="15" fillId="0" borderId="1" xfId="0" applyNumberFormat="1" applyFont="1" applyFill="1" applyBorder="1" applyAlignment="1">
      <alignment horizontal="right"/>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5" xfId="0" applyFont="1" applyBorder="1" applyAlignment="1">
      <alignment vertical="center" wrapText="1"/>
    </xf>
    <xf numFmtId="0" fontId="26" fillId="0" borderId="5" xfId="0" applyFont="1" applyBorder="1" applyAlignment="1">
      <alignment horizontal="center" vertical="center" wrapText="1"/>
    </xf>
    <xf numFmtId="0" fontId="25" fillId="0" borderId="5" xfId="6" applyBorder="1" applyAlignment="1">
      <alignment vertical="center" wrapText="1"/>
    </xf>
    <xf numFmtId="0" fontId="26" fillId="0" borderId="10" xfId="0" applyFont="1" applyBorder="1" applyAlignment="1">
      <alignment vertical="center" wrapText="1"/>
    </xf>
    <xf numFmtId="3" fontId="10" fillId="4" borderId="4" xfId="0" applyNumberFormat="1" applyFont="1" applyFill="1" applyBorder="1" applyAlignment="1">
      <alignment horizontal="right"/>
    </xf>
  </cellXfs>
  <cellStyles count="7">
    <cellStyle name="xl45" xfId="5"/>
    <cellStyle name="Гиперссылка" xfId="6" builtinId="8"/>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colors>
    <mruColors>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F496DED81B41F57C9C9C6BFCF706217B3FDBF167B74ACB48754EB219BEF9CF7C3815FB69D7A2E5FD9C26585C24O4o6H"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5222EA22F52F24FEB37E81FB8875C6C7B603342F784E71D36330D57C93A03EC0D90AFCA3E383BF6E4C6A4CF22DL8S9F" TargetMode="External"/><Relationship Id="rId3" Type="http://schemas.openxmlformats.org/officeDocument/2006/relationships/hyperlink" Target="consultantplus://offline/ref=5222EA22F52F24FEB37E81FB8875C6C7B6033E287D4F71D36330D57C93A03EC0D90AFCA3E383BF6E4C6A4CF22DL8S9F" TargetMode="External"/><Relationship Id="rId7" Type="http://schemas.openxmlformats.org/officeDocument/2006/relationships/hyperlink" Target="consultantplus://offline/ref=5222EA22F52F24FEB37E81FB8875C6C7B603342B7A4B71D36330D57C93A03EC0D90AFCA3E383BF6E4C6A4CF22DL8S9F" TargetMode="External"/><Relationship Id="rId2" Type="http://schemas.openxmlformats.org/officeDocument/2006/relationships/hyperlink" Target="consultantplus://offline/ref=5222EA22F52F24FEB37E81FB8875C6C7B6093A29744E71D36330D57C93A03EC0CB0AA4AFE28BA16E4F7F1AA36BDDE0386144F92A00F2FDF6LBSAF" TargetMode="External"/><Relationship Id="rId1" Type="http://schemas.openxmlformats.org/officeDocument/2006/relationships/hyperlink" Target="consultantplus://offline/ref=5222EA22F52F24FEB37E81FB8875C6C7B60D3E287B4F71D36330D57C93A03EC0CB0AA4AFE28BA16F447F1AA36BDDE0386144F92A00F2FDF6LBSAF" TargetMode="External"/><Relationship Id="rId6" Type="http://schemas.openxmlformats.org/officeDocument/2006/relationships/hyperlink" Target="consultantplus://offline/ref=5222EA22F52F24FEB37E81FB8875C6C7B603382D7F4F71D36330D57C93A03EC0D90AFCA3E383BF6E4C6A4CF22DL8S9F" TargetMode="External"/><Relationship Id="rId5" Type="http://schemas.openxmlformats.org/officeDocument/2006/relationships/hyperlink" Target="consultantplus://offline/ref=5222EA22F52F24FEB37E81FB8875C6C7B603342D7C4D71D36330D57C93A03EC0D90AFCA3E383BF6E4C6A4CF22DL8S9F" TargetMode="External"/><Relationship Id="rId4" Type="http://schemas.openxmlformats.org/officeDocument/2006/relationships/hyperlink" Target="consultantplus://offline/ref=5222EA22F52F24FEB37E81FB8875C6C7B6033D297B4071D36330D57C93A03EC0D90AFCA3E383BF6E4C6A4CF22DL8S9F" TargetMode="External"/><Relationship Id="rId9" Type="http://schemas.openxmlformats.org/officeDocument/2006/relationships/hyperlink" Target="consultantplus://offline/ref=5222EA22F52F24FEB37E81FB8875C6C7B603382D7F4F71D36330D57C93A03EC0D90AFCA3E383BF6E4C6A4CF22DL8S9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329"/>
  <sheetViews>
    <sheetView tabSelected="1" zoomScale="70" zoomScaleNormal="70" zoomScaleSheetLayoutView="80" workbookViewId="0">
      <pane xSplit="3" ySplit="4" topLeftCell="D221" activePane="bottomRight" state="frozen"/>
      <selection pane="topRight" activeCell="D1" sqref="D1"/>
      <selection pane="bottomLeft" activeCell="A5" sqref="A5"/>
      <selection pane="bottomRight" activeCell="M166" sqref="M166"/>
    </sheetView>
  </sheetViews>
  <sheetFormatPr defaultRowHeight="18.75" x14ac:dyDescent="0.3"/>
  <cols>
    <col min="1" max="1" width="5.85546875" style="1" customWidth="1"/>
    <col min="2" max="2" width="29.7109375" style="46" hidden="1" customWidth="1"/>
    <col min="3" max="3" width="75.28515625" style="64" customWidth="1"/>
    <col min="4" max="4" width="19.7109375" style="44" customWidth="1"/>
    <col min="5" max="5" width="16.28515625" style="46" hidden="1" customWidth="1"/>
    <col min="6" max="6" width="18.28515625" style="46" hidden="1" customWidth="1"/>
    <col min="7" max="7" width="18.85546875" style="58" hidden="1" customWidth="1"/>
    <col min="8" max="11" width="17.85546875" style="46" hidden="1" customWidth="1"/>
    <col min="12" max="15" width="17.85546875" style="46" customWidth="1"/>
    <col min="16" max="16" width="15.140625" style="46" customWidth="1"/>
    <col min="17" max="17" width="15.140625" style="44" customWidth="1"/>
    <col min="18" max="16384" width="9.140625" style="2"/>
  </cols>
  <sheetData>
    <row r="1" spans="1:17" ht="31.5" customHeight="1" x14ac:dyDescent="0.25">
      <c r="B1" s="1"/>
      <c r="C1" s="83"/>
      <c r="D1" s="83"/>
      <c r="E1" s="86" t="s">
        <v>142</v>
      </c>
      <c r="F1" s="86"/>
      <c r="G1" s="86"/>
      <c r="H1" s="86"/>
      <c r="I1" s="86"/>
      <c r="J1" s="86"/>
      <c r="K1" s="86"/>
      <c r="L1" s="86"/>
      <c r="M1" s="86"/>
      <c r="N1" s="86"/>
      <c r="O1" s="86"/>
      <c r="P1" s="86"/>
      <c r="Q1" s="86"/>
    </row>
    <row r="2" spans="1:17" ht="30" customHeight="1" x14ac:dyDescent="0.2">
      <c r="A2" s="84" t="s">
        <v>227</v>
      </c>
      <c r="B2" s="84"/>
      <c r="C2" s="84"/>
      <c r="D2" s="84"/>
      <c r="E2" s="84"/>
      <c r="F2" s="84"/>
      <c r="G2" s="84"/>
      <c r="H2" s="84"/>
      <c r="I2" s="85"/>
      <c r="J2" s="85"/>
      <c r="K2" s="84"/>
      <c r="L2" s="84"/>
      <c r="M2" s="84"/>
      <c r="N2" s="85"/>
      <c r="O2" s="84"/>
      <c r="P2" s="84"/>
      <c r="Q2" s="84"/>
    </row>
    <row r="3" spans="1:17" ht="20.25" x14ac:dyDescent="0.3">
      <c r="A3" s="6"/>
      <c r="C3" s="62"/>
      <c r="D3" s="46"/>
      <c r="Q3" s="59" t="s">
        <v>213</v>
      </c>
    </row>
    <row r="4" spans="1:17" ht="105.75" customHeight="1" x14ac:dyDescent="0.25">
      <c r="A4" s="55"/>
      <c r="B4" s="57" t="s">
        <v>403</v>
      </c>
      <c r="C4" s="56" t="s">
        <v>0</v>
      </c>
      <c r="D4" s="60" t="s">
        <v>221</v>
      </c>
      <c r="E4" s="60" t="s">
        <v>222</v>
      </c>
      <c r="F4" s="60" t="s">
        <v>234</v>
      </c>
      <c r="G4" s="60" t="s">
        <v>223</v>
      </c>
      <c r="H4" s="60" t="s">
        <v>233</v>
      </c>
      <c r="I4" s="60" t="s">
        <v>228</v>
      </c>
      <c r="J4" s="60" t="s">
        <v>411</v>
      </c>
      <c r="K4" s="60" t="s">
        <v>404</v>
      </c>
      <c r="L4" s="60" t="s">
        <v>405</v>
      </c>
      <c r="M4" s="57" t="s">
        <v>422</v>
      </c>
      <c r="N4" s="60" t="s">
        <v>226</v>
      </c>
      <c r="O4" s="60" t="s">
        <v>214</v>
      </c>
      <c r="P4" s="60" t="s">
        <v>224</v>
      </c>
      <c r="Q4" s="60" t="s">
        <v>225</v>
      </c>
    </row>
    <row r="5" spans="1:17" s="16" customFormat="1" ht="21.75" customHeight="1" x14ac:dyDescent="0.35">
      <c r="A5" s="24" t="s">
        <v>158</v>
      </c>
      <c r="B5" s="47" t="s">
        <v>239</v>
      </c>
      <c r="C5" s="23" t="s">
        <v>1</v>
      </c>
      <c r="D5" s="51">
        <v>51966895</v>
      </c>
      <c r="E5" s="51">
        <f>F5-D5</f>
        <v>7501053</v>
      </c>
      <c r="F5" s="51">
        <v>59467948</v>
      </c>
      <c r="G5" s="51"/>
      <c r="H5" s="51">
        <v>59467948</v>
      </c>
      <c r="I5" s="51">
        <f>J5-H5</f>
        <v>5544077</v>
      </c>
      <c r="J5" s="51">
        <v>65012025</v>
      </c>
      <c r="K5" s="51">
        <v>6603100</v>
      </c>
      <c r="L5" s="51">
        <v>71615125</v>
      </c>
      <c r="M5" s="47">
        <f>M30+M34+M37</f>
        <v>-94621</v>
      </c>
      <c r="N5" s="51">
        <f>E5+G5+I5+K5+M5</f>
        <v>19553609</v>
      </c>
      <c r="O5" s="51">
        <f t="shared" ref="O5:O39" si="0">L5+M5</f>
        <v>71520504</v>
      </c>
      <c r="P5" s="66">
        <f t="shared" ref="P5:P41" si="1">O5/D5*100</f>
        <v>137.62704891258176</v>
      </c>
      <c r="Q5" s="66">
        <f t="shared" ref="Q5:Q44" si="2">O5/J5*100</f>
        <v>110.01119254476383</v>
      </c>
    </row>
    <row r="6" spans="1:17" s="3" customFormat="1" ht="17.25" hidden="1" customHeight="1" x14ac:dyDescent="0.35">
      <c r="A6" s="4"/>
      <c r="B6" s="47" t="s">
        <v>240</v>
      </c>
      <c r="C6" s="5" t="s">
        <v>2</v>
      </c>
      <c r="D6" s="51">
        <v>34445000</v>
      </c>
      <c r="E6" s="51">
        <f>F6-D6</f>
        <v>7501053</v>
      </c>
      <c r="F6" s="51">
        <v>41946053</v>
      </c>
      <c r="G6" s="51"/>
      <c r="H6" s="51">
        <v>41946053</v>
      </c>
      <c r="I6" s="51">
        <f t="shared" ref="I6:I8" si="3">J6-H6</f>
        <v>3534000</v>
      </c>
      <c r="J6" s="51">
        <v>45480053</v>
      </c>
      <c r="K6" s="51">
        <v>4427227</v>
      </c>
      <c r="L6" s="51">
        <v>49907280</v>
      </c>
      <c r="M6" s="47"/>
      <c r="N6" s="51">
        <f t="shared" ref="N6:N69" si="4">E6+G6+I6+K6+M6</f>
        <v>15462280</v>
      </c>
      <c r="O6" s="51">
        <f t="shared" si="0"/>
        <v>49907280</v>
      </c>
      <c r="P6" s="66">
        <f t="shared" si="1"/>
        <v>144.88976629409203</v>
      </c>
      <c r="Q6" s="66">
        <f t="shared" si="2"/>
        <v>109.73443676505829</v>
      </c>
    </row>
    <row r="7" spans="1:17" hidden="1" x14ac:dyDescent="0.3">
      <c r="A7" s="25"/>
      <c r="B7" s="47" t="s">
        <v>241</v>
      </c>
      <c r="C7" s="14" t="s">
        <v>35</v>
      </c>
      <c r="D7" s="52">
        <v>16335000</v>
      </c>
      <c r="E7" s="52">
        <f>F7-D7</f>
        <v>7501053</v>
      </c>
      <c r="F7" s="52">
        <v>23836053</v>
      </c>
      <c r="G7" s="52"/>
      <c r="H7" s="52">
        <v>23836053</v>
      </c>
      <c r="I7" s="52">
        <f t="shared" si="3"/>
        <v>2300000</v>
      </c>
      <c r="J7" s="52">
        <v>26136053</v>
      </c>
      <c r="K7" s="52">
        <v>3114719</v>
      </c>
      <c r="L7" s="52">
        <v>29250772</v>
      </c>
      <c r="M7" s="76"/>
      <c r="N7" s="52">
        <f t="shared" si="4"/>
        <v>12915772</v>
      </c>
      <c r="O7" s="52">
        <f t="shared" si="0"/>
        <v>29250772</v>
      </c>
      <c r="P7" s="67">
        <f t="shared" si="1"/>
        <v>179.06808692990509</v>
      </c>
      <c r="Q7" s="67">
        <f t="shared" si="2"/>
        <v>111.91732737915704</v>
      </c>
    </row>
    <row r="8" spans="1:17" ht="17.25" hidden="1" customHeight="1" x14ac:dyDescent="0.3">
      <c r="A8" s="25"/>
      <c r="B8" s="47" t="s">
        <v>242</v>
      </c>
      <c r="C8" s="14" t="s">
        <v>3</v>
      </c>
      <c r="D8" s="52">
        <v>18110000</v>
      </c>
      <c r="E8" s="52"/>
      <c r="F8" s="52">
        <v>18110000</v>
      </c>
      <c r="G8" s="52"/>
      <c r="H8" s="52">
        <v>18110000</v>
      </c>
      <c r="I8" s="52">
        <f t="shared" si="3"/>
        <v>1234000</v>
      </c>
      <c r="J8" s="52">
        <v>19344000</v>
      </c>
      <c r="K8" s="52">
        <v>1312508</v>
      </c>
      <c r="L8" s="52">
        <v>20656508</v>
      </c>
      <c r="M8" s="76"/>
      <c r="N8" s="52">
        <f t="shared" si="4"/>
        <v>2546508</v>
      </c>
      <c r="O8" s="52">
        <f t="shared" si="0"/>
        <v>20656508</v>
      </c>
      <c r="P8" s="67">
        <f t="shared" si="1"/>
        <v>114.06133627829928</v>
      </c>
      <c r="Q8" s="67">
        <f t="shared" si="2"/>
        <v>106.78509098428452</v>
      </c>
    </row>
    <row r="9" spans="1:17" s="3" customFormat="1" ht="31.5" hidden="1" customHeight="1" x14ac:dyDescent="0.35">
      <c r="A9" s="4"/>
      <c r="B9" s="47" t="s">
        <v>243</v>
      </c>
      <c r="C9" s="5" t="s">
        <v>4</v>
      </c>
      <c r="D9" s="51">
        <v>6618337</v>
      </c>
      <c r="E9" s="51"/>
      <c r="F9" s="51">
        <v>6618337</v>
      </c>
      <c r="G9" s="51"/>
      <c r="H9" s="51">
        <v>6618337</v>
      </c>
      <c r="I9" s="51"/>
      <c r="J9" s="51">
        <v>6618337</v>
      </c>
      <c r="K9" s="51"/>
      <c r="L9" s="51">
        <v>6618337</v>
      </c>
      <c r="M9" s="47"/>
      <c r="N9" s="51">
        <f t="shared" si="4"/>
        <v>0</v>
      </c>
      <c r="O9" s="51">
        <f t="shared" si="0"/>
        <v>6618337</v>
      </c>
      <c r="P9" s="66">
        <f t="shared" si="1"/>
        <v>100</v>
      </c>
      <c r="Q9" s="66">
        <f t="shared" si="2"/>
        <v>100</v>
      </c>
    </row>
    <row r="10" spans="1:17" ht="33" hidden="1" customHeight="1" x14ac:dyDescent="0.3">
      <c r="A10" s="25"/>
      <c r="B10" s="76" t="s">
        <v>244</v>
      </c>
      <c r="C10" s="14" t="s">
        <v>5</v>
      </c>
      <c r="D10" s="52">
        <v>6618337</v>
      </c>
      <c r="E10" s="52"/>
      <c r="F10" s="52">
        <v>6618337</v>
      </c>
      <c r="G10" s="52"/>
      <c r="H10" s="52">
        <v>6618337</v>
      </c>
      <c r="I10" s="52"/>
      <c r="J10" s="52">
        <v>6618337</v>
      </c>
      <c r="K10" s="52"/>
      <c r="L10" s="52">
        <v>6618337</v>
      </c>
      <c r="M10" s="76"/>
      <c r="N10" s="52">
        <f t="shared" si="4"/>
        <v>0</v>
      </c>
      <c r="O10" s="52">
        <f t="shared" si="0"/>
        <v>6618337</v>
      </c>
      <c r="P10" s="67">
        <f t="shared" si="1"/>
        <v>100</v>
      </c>
      <c r="Q10" s="67">
        <f t="shared" si="2"/>
        <v>100</v>
      </c>
    </row>
    <row r="11" spans="1:17" s="3" customFormat="1" ht="19.5" hidden="1" customHeight="1" x14ac:dyDescent="0.35">
      <c r="A11" s="4"/>
      <c r="B11" s="47" t="s">
        <v>245</v>
      </c>
      <c r="C11" s="5" t="s">
        <v>6</v>
      </c>
      <c r="D11" s="51">
        <v>3540000</v>
      </c>
      <c r="E11" s="51"/>
      <c r="F11" s="51">
        <v>3540000</v>
      </c>
      <c r="G11" s="51"/>
      <c r="H11" s="51">
        <v>3540000</v>
      </c>
      <c r="I11" s="51">
        <f t="shared" ref="I11:I14" si="5">J11-H11</f>
        <v>1800000</v>
      </c>
      <c r="J11" s="51">
        <v>5340000</v>
      </c>
      <c r="K11" s="51">
        <v>1485589</v>
      </c>
      <c r="L11" s="51">
        <v>6825589</v>
      </c>
      <c r="M11" s="47"/>
      <c r="N11" s="51">
        <f t="shared" si="4"/>
        <v>3285589</v>
      </c>
      <c r="O11" s="51">
        <f t="shared" si="0"/>
        <v>6825589</v>
      </c>
      <c r="P11" s="66">
        <f t="shared" si="1"/>
        <v>192.81324858757063</v>
      </c>
      <c r="Q11" s="66">
        <f t="shared" si="2"/>
        <v>127.82001872659177</v>
      </c>
    </row>
    <row r="12" spans="1:17" ht="30" hidden="1" customHeight="1" x14ac:dyDescent="0.3">
      <c r="A12" s="25"/>
      <c r="B12" s="76" t="s">
        <v>246</v>
      </c>
      <c r="C12" s="14" t="s">
        <v>7</v>
      </c>
      <c r="D12" s="52">
        <v>3540000</v>
      </c>
      <c r="E12" s="52"/>
      <c r="F12" s="52">
        <v>3540000</v>
      </c>
      <c r="G12" s="52"/>
      <c r="H12" s="52">
        <v>3540000</v>
      </c>
      <c r="I12" s="52">
        <f t="shared" si="5"/>
        <v>1800000</v>
      </c>
      <c r="J12" s="52">
        <v>5340000</v>
      </c>
      <c r="K12" s="52">
        <f>K11</f>
        <v>1485589</v>
      </c>
      <c r="L12" s="52">
        <v>6825589</v>
      </c>
      <c r="M12" s="76"/>
      <c r="N12" s="52">
        <f t="shared" si="4"/>
        <v>3285589</v>
      </c>
      <c r="O12" s="52">
        <f t="shared" si="0"/>
        <v>6825589</v>
      </c>
      <c r="P12" s="67">
        <f t="shared" si="1"/>
        <v>192.81324858757063</v>
      </c>
      <c r="Q12" s="67">
        <f t="shared" si="2"/>
        <v>127.82001872659177</v>
      </c>
    </row>
    <row r="13" spans="1:17" s="3" customFormat="1" ht="19.5" hidden="1" customHeight="1" x14ac:dyDescent="0.35">
      <c r="A13" s="4"/>
      <c r="B13" s="47" t="s">
        <v>247</v>
      </c>
      <c r="C13" s="5" t="s">
        <v>8</v>
      </c>
      <c r="D13" s="51">
        <v>5810998</v>
      </c>
      <c r="E13" s="51"/>
      <c r="F13" s="51">
        <v>5810998</v>
      </c>
      <c r="G13" s="51"/>
      <c r="H13" s="51">
        <v>5810998</v>
      </c>
      <c r="I13" s="51">
        <f t="shared" si="5"/>
        <v>200000</v>
      </c>
      <c r="J13" s="51">
        <v>6010998</v>
      </c>
      <c r="K13" s="51">
        <v>690284</v>
      </c>
      <c r="L13" s="51">
        <v>6701282</v>
      </c>
      <c r="M13" s="47"/>
      <c r="N13" s="51">
        <f t="shared" si="4"/>
        <v>890284</v>
      </c>
      <c r="O13" s="51">
        <f t="shared" si="0"/>
        <v>6701282</v>
      </c>
      <c r="P13" s="66">
        <f t="shared" si="1"/>
        <v>115.32067297218136</v>
      </c>
      <c r="Q13" s="66">
        <f t="shared" si="2"/>
        <v>111.483683741036</v>
      </c>
    </row>
    <row r="14" spans="1:17" ht="18.75" hidden="1" customHeight="1" x14ac:dyDescent="0.3">
      <c r="A14" s="25"/>
      <c r="B14" s="76" t="s">
        <v>248</v>
      </c>
      <c r="C14" s="14" t="s">
        <v>9</v>
      </c>
      <c r="D14" s="52">
        <v>4256150</v>
      </c>
      <c r="E14" s="52"/>
      <c r="F14" s="52">
        <v>4256150</v>
      </c>
      <c r="G14" s="52"/>
      <c r="H14" s="52">
        <v>4256150</v>
      </c>
      <c r="I14" s="52">
        <f t="shared" si="5"/>
        <v>200000</v>
      </c>
      <c r="J14" s="52">
        <v>4456150</v>
      </c>
      <c r="K14" s="52">
        <v>690284</v>
      </c>
      <c r="L14" s="52">
        <v>5146434</v>
      </c>
      <c r="M14" s="76"/>
      <c r="N14" s="52">
        <f t="shared" si="4"/>
        <v>890284</v>
      </c>
      <c r="O14" s="52">
        <f t="shared" si="0"/>
        <v>5146434</v>
      </c>
      <c r="P14" s="67">
        <f t="shared" si="1"/>
        <v>120.91758984058363</v>
      </c>
      <c r="Q14" s="67">
        <f t="shared" si="2"/>
        <v>115.49059165423068</v>
      </c>
    </row>
    <row r="15" spans="1:17" ht="18.75" hidden="1" customHeight="1" x14ac:dyDescent="0.3">
      <c r="A15" s="25"/>
      <c r="B15" s="76" t="s">
        <v>249</v>
      </c>
      <c r="C15" s="14" t="s">
        <v>10</v>
      </c>
      <c r="D15" s="52">
        <v>1553000</v>
      </c>
      <c r="E15" s="52"/>
      <c r="F15" s="52">
        <v>1553000</v>
      </c>
      <c r="G15" s="52"/>
      <c r="H15" s="52">
        <v>1553000</v>
      </c>
      <c r="I15" s="52"/>
      <c r="J15" s="52">
        <v>1553000</v>
      </c>
      <c r="K15" s="52"/>
      <c r="L15" s="52">
        <v>1553000</v>
      </c>
      <c r="M15" s="76"/>
      <c r="N15" s="52">
        <f t="shared" si="4"/>
        <v>0</v>
      </c>
      <c r="O15" s="52">
        <f t="shared" si="0"/>
        <v>1553000</v>
      </c>
      <c r="P15" s="67">
        <f t="shared" si="1"/>
        <v>100</v>
      </c>
      <c r="Q15" s="67">
        <f t="shared" si="2"/>
        <v>100</v>
      </c>
    </row>
    <row r="16" spans="1:17" ht="18.75" hidden="1" customHeight="1" x14ac:dyDescent="0.3">
      <c r="A16" s="25"/>
      <c r="B16" s="76" t="s">
        <v>250</v>
      </c>
      <c r="C16" s="14" t="s">
        <v>26</v>
      </c>
      <c r="D16" s="52">
        <v>1848</v>
      </c>
      <c r="E16" s="52"/>
      <c r="F16" s="52">
        <v>1848</v>
      </c>
      <c r="G16" s="52"/>
      <c r="H16" s="52">
        <v>1848</v>
      </c>
      <c r="I16" s="52"/>
      <c r="J16" s="52">
        <v>1848</v>
      </c>
      <c r="K16" s="52"/>
      <c r="L16" s="52">
        <v>1848</v>
      </c>
      <c r="M16" s="76"/>
      <c r="N16" s="52">
        <f t="shared" si="4"/>
        <v>0</v>
      </c>
      <c r="O16" s="52">
        <f t="shared" si="0"/>
        <v>1848</v>
      </c>
      <c r="P16" s="67">
        <f t="shared" si="1"/>
        <v>100</v>
      </c>
      <c r="Q16" s="67">
        <f t="shared" si="2"/>
        <v>100</v>
      </c>
    </row>
    <row r="17" spans="1:17" s="3" customFormat="1" ht="31.5" hidden="1" customHeight="1" x14ac:dyDescent="0.35">
      <c r="A17" s="4"/>
      <c r="B17" s="47" t="s">
        <v>251</v>
      </c>
      <c r="C17" s="5" t="s">
        <v>11</v>
      </c>
      <c r="D17" s="51">
        <v>4893</v>
      </c>
      <c r="E17" s="51"/>
      <c r="F17" s="51">
        <v>4893</v>
      </c>
      <c r="G17" s="51"/>
      <c r="H17" s="51">
        <v>4893</v>
      </c>
      <c r="I17" s="52"/>
      <c r="J17" s="51">
        <v>4893</v>
      </c>
      <c r="K17" s="51"/>
      <c r="L17" s="51">
        <v>4893</v>
      </c>
      <c r="M17" s="47"/>
      <c r="N17" s="51">
        <f t="shared" si="4"/>
        <v>0</v>
      </c>
      <c r="O17" s="51">
        <f t="shared" si="0"/>
        <v>4893</v>
      </c>
      <c r="P17" s="66">
        <f t="shared" si="1"/>
        <v>100</v>
      </c>
      <c r="Q17" s="66">
        <f t="shared" si="2"/>
        <v>100</v>
      </c>
    </row>
    <row r="18" spans="1:17" ht="18.75" hidden="1" customHeight="1" x14ac:dyDescent="0.3">
      <c r="A18" s="25"/>
      <c r="B18" s="76" t="s">
        <v>252</v>
      </c>
      <c r="C18" s="14" t="s">
        <v>12</v>
      </c>
      <c r="D18" s="52">
        <v>4870</v>
      </c>
      <c r="E18" s="52"/>
      <c r="F18" s="52">
        <v>4870</v>
      </c>
      <c r="G18" s="52"/>
      <c r="H18" s="52">
        <v>4870</v>
      </c>
      <c r="I18" s="52"/>
      <c r="J18" s="52">
        <v>4870</v>
      </c>
      <c r="K18" s="52"/>
      <c r="L18" s="52">
        <v>4870</v>
      </c>
      <c r="M18" s="76"/>
      <c r="N18" s="52">
        <f t="shared" si="4"/>
        <v>0</v>
      </c>
      <c r="O18" s="52">
        <f t="shared" si="0"/>
        <v>4870</v>
      </c>
      <c r="P18" s="67">
        <f t="shared" si="1"/>
        <v>100</v>
      </c>
      <c r="Q18" s="67">
        <f t="shared" si="2"/>
        <v>100</v>
      </c>
    </row>
    <row r="19" spans="1:17" ht="19.5" hidden="1" customHeight="1" x14ac:dyDescent="0.35">
      <c r="A19" s="4"/>
      <c r="B19" s="47" t="s">
        <v>253</v>
      </c>
      <c r="C19" s="5" t="s">
        <v>22</v>
      </c>
      <c r="D19" s="51">
        <v>164417</v>
      </c>
      <c r="E19" s="51"/>
      <c r="F19" s="51">
        <v>164417</v>
      </c>
      <c r="G19" s="51"/>
      <c r="H19" s="51">
        <v>164417</v>
      </c>
      <c r="I19" s="51"/>
      <c r="J19" s="51">
        <v>164417</v>
      </c>
      <c r="K19" s="51"/>
      <c r="L19" s="51">
        <v>164417</v>
      </c>
      <c r="M19" s="47"/>
      <c r="N19" s="51">
        <f t="shared" si="4"/>
        <v>0</v>
      </c>
      <c r="O19" s="51">
        <f t="shared" si="0"/>
        <v>164417</v>
      </c>
      <c r="P19" s="66">
        <f t="shared" si="1"/>
        <v>100</v>
      </c>
      <c r="Q19" s="66">
        <f t="shared" si="2"/>
        <v>100</v>
      </c>
    </row>
    <row r="20" spans="1:17" s="3" customFormat="1" ht="31.5" hidden="1" customHeight="1" x14ac:dyDescent="0.35">
      <c r="A20" s="4"/>
      <c r="B20" s="47" t="s">
        <v>254</v>
      </c>
      <c r="C20" s="5" t="s">
        <v>13</v>
      </c>
      <c r="D20" s="51">
        <v>15765</v>
      </c>
      <c r="E20" s="51"/>
      <c r="F20" s="51">
        <v>15765</v>
      </c>
      <c r="G20" s="51"/>
      <c r="H20" s="51">
        <v>15765</v>
      </c>
      <c r="I20" s="52"/>
      <c r="J20" s="51">
        <v>15765</v>
      </c>
      <c r="K20" s="51"/>
      <c r="L20" s="51">
        <v>15765</v>
      </c>
      <c r="M20" s="47"/>
      <c r="N20" s="51">
        <f t="shared" si="4"/>
        <v>0</v>
      </c>
      <c r="O20" s="51">
        <f t="shared" si="0"/>
        <v>15765</v>
      </c>
      <c r="P20" s="66">
        <f t="shared" si="1"/>
        <v>100</v>
      </c>
      <c r="Q20" s="66">
        <f t="shared" si="2"/>
        <v>100</v>
      </c>
    </row>
    <row r="21" spans="1:17" ht="51" hidden="1" customHeight="1" x14ac:dyDescent="0.3">
      <c r="A21" s="25"/>
      <c r="B21" s="76" t="s">
        <v>255</v>
      </c>
      <c r="C21" s="14" t="s">
        <v>238</v>
      </c>
      <c r="D21" s="52">
        <v>2000</v>
      </c>
      <c r="E21" s="52"/>
      <c r="F21" s="52">
        <v>2000</v>
      </c>
      <c r="G21" s="52"/>
      <c r="H21" s="52">
        <v>2000</v>
      </c>
      <c r="I21" s="52"/>
      <c r="J21" s="52">
        <v>2000</v>
      </c>
      <c r="K21" s="52"/>
      <c r="L21" s="52">
        <v>2000</v>
      </c>
      <c r="M21" s="76"/>
      <c r="N21" s="52">
        <f t="shared" si="4"/>
        <v>0</v>
      </c>
      <c r="O21" s="52">
        <f t="shared" si="0"/>
        <v>2000</v>
      </c>
      <c r="P21" s="67">
        <f t="shared" si="1"/>
        <v>100</v>
      </c>
      <c r="Q21" s="67">
        <f t="shared" si="2"/>
        <v>100</v>
      </c>
    </row>
    <row r="22" spans="1:17" ht="31.5" hidden="1" x14ac:dyDescent="0.3">
      <c r="A22" s="25"/>
      <c r="B22" s="76" t="s">
        <v>256</v>
      </c>
      <c r="C22" s="14" t="s">
        <v>24</v>
      </c>
      <c r="D22" s="52">
        <v>91</v>
      </c>
      <c r="E22" s="52"/>
      <c r="F22" s="52">
        <v>91</v>
      </c>
      <c r="G22" s="52"/>
      <c r="H22" s="52">
        <v>91</v>
      </c>
      <c r="I22" s="52"/>
      <c r="J22" s="52">
        <v>91</v>
      </c>
      <c r="K22" s="52"/>
      <c r="L22" s="52">
        <v>91</v>
      </c>
      <c r="M22" s="76"/>
      <c r="N22" s="52">
        <f t="shared" si="4"/>
        <v>0</v>
      </c>
      <c r="O22" s="52">
        <f t="shared" si="0"/>
        <v>91</v>
      </c>
      <c r="P22" s="67">
        <f t="shared" si="1"/>
        <v>100</v>
      </c>
      <c r="Q22" s="67">
        <f t="shared" si="2"/>
        <v>100</v>
      </c>
    </row>
    <row r="23" spans="1:17" ht="85.5" hidden="1" customHeight="1" x14ac:dyDescent="0.3">
      <c r="A23" s="25"/>
      <c r="B23" s="76" t="s">
        <v>343</v>
      </c>
      <c r="C23" s="61" t="s">
        <v>237</v>
      </c>
      <c r="D23" s="52">
        <v>7900</v>
      </c>
      <c r="E23" s="52"/>
      <c r="F23" s="52">
        <v>7900</v>
      </c>
      <c r="G23" s="52"/>
      <c r="H23" s="52">
        <v>7900</v>
      </c>
      <c r="I23" s="52"/>
      <c r="J23" s="52">
        <v>7900</v>
      </c>
      <c r="K23" s="52"/>
      <c r="L23" s="52">
        <v>7900</v>
      </c>
      <c r="M23" s="76"/>
      <c r="N23" s="52">
        <f t="shared" si="4"/>
        <v>0</v>
      </c>
      <c r="O23" s="52">
        <f t="shared" si="0"/>
        <v>7900</v>
      </c>
      <c r="P23" s="67">
        <f t="shared" si="1"/>
        <v>100</v>
      </c>
      <c r="Q23" s="67">
        <f t="shared" si="2"/>
        <v>100</v>
      </c>
    </row>
    <row r="24" spans="1:17" ht="63" hidden="1" customHeight="1" x14ac:dyDescent="0.3">
      <c r="A24" s="25"/>
      <c r="B24" s="76" t="s">
        <v>257</v>
      </c>
      <c r="C24" s="61" t="s">
        <v>25</v>
      </c>
      <c r="D24" s="52">
        <v>2000</v>
      </c>
      <c r="E24" s="52"/>
      <c r="F24" s="52">
        <v>2000</v>
      </c>
      <c r="G24" s="52"/>
      <c r="H24" s="52">
        <v>2000</v>
      </c>
      <c r="I24" s="52"/>
      <c r="J24" s="52">
        <v>2000</v>
      </c>
      <c r="K24" s="52"/>
      <c r="L24" s="52">
        <v>2000</v>
      </c>
      <c r="M24" s="76"/>
      <c r="N24" s="52">
        <f t="shared" si="4"/>
        <v>0</v>
      </c>
      <c r="O24" s="52">
        <f t="shared" si="0"/>
        <v>2000</v>
      </c>
      <c r="P24" s="67">
        <f t="shared" si="1"/>
        <v>100</v>
      </c>
      <c r="Q24" s="67">
        <f t="shared" si="2"/>
        <v>100</v>
      </c>
    </row>
    <row r="25" spans="1:17" ht="31.5" hidden="1" x14ac:dyDescent="0.3">
      <c r="A25" s="25"/>
      <c r="B25" s="76" t="s">
        <v>258</v>
      </c>
      <c r="C25" s="61" t="s">
        <v>32</v>
      </c>
      <c r="D25" s="52">
        <v>830</v>
      </c>
      <c r="E25" s="52"/>
      <c r="F25" s="52">
        <v>830</v>
      </c>
      <c r="G25" s="52"/>
      <c r="H25" s="52">
        <v>830</v>
      </c>
      <c r="I25" s="52"/>
      <c r="J25" s="52">
        <v>830</v>
      </c>
      <c r="K25" s="52"/>
      <c r="L25" s="52">
        <v>830</v>
      </c>
      <c r="M25" s="76"/>
      <c r="N25" s="52">
        <f t="shared" si="4"/>
        <v>0</v>
      </c>
      <c r="O25" s="52">
        <f t="shared" si="0"/>
        <v>830</v>
      </c>
      <c r="P25" s="67">
        <f t="shared" si="1"/>
        <v>100</v>
      </c>
      <c r="Q25" s="67">
        <f t="shared" si="2"/>
        <v>100</v>
      </c>
    </row>
    <row r="26" spans="1:17" ht="110.25" hidden="1" x14ac:dyDescent="0.3">
      <c r="A26" s="25"/>
      <c r="B26" s="76" t="s">
        <v>344</v>
      </c>
      <c r="C26" s="61" t="s">
        <v>48</v>
      </c>
      <c r="D26" s="52">
        <v>3</v>
      </c>
      <c r="E26" s="52"/>
      <c r="F26" s="52">
        <v>3</v>
      </c>
      <c r="G26" s="52"/>
      <c r="H26" s="52">
        <v>3</v>
      </c>
      <c r="I26" s="52"/>
      <c r="J26" s="52">
        <v>3</v>
      </c>
      <c r="K26" s="52"/>
      <c r="L26" s="52">
        <v>3</v>
      </c>
      <c r="M26" s="76"/>
      <c r="N26" s="52">
        <f t="shared" si="4"/>
        <v>0</v>
      </c>
      <c r="O26" s="52">
        <f t="shared" si="0"/>
        <v>3</v>
      </c>
      <c r="P26" s="67">
        <f t="shared" si="1"/>
        <v>100</v>
      </c>
      <c r="Q26" s="67">
        <f t="shared" si="2"/>
        <v>100</v>
      </c>
    </row>
    <row r="27" spans="1:17" ht="94.5" hidden="1" x14ac:dyDescent="0.3">
      <c r="A27" s="25"/>
      <c r="B27" s="76" t="s">
        <v>345</v>
      </c>
      <c r="C27" s="61" t="s">
        <v>182</v>
      </c>
      <c r="D27" s="52">
        <v>22</v>
      </c>
      <c r="E27" s="52"/>
      <c r="F27" s="52">
        <v>22</v>
      </c>
      <c r="G27" s="52"/>
      <c r="H27" s="52">
        <v>22</v>
      </c>
      <c r="I27" s="52"/>
      <c r="J27" s="52">
        <v>22</v>
      </c>
      <c r="K27" s="52"/>
      <c r="L27" s="52">
        <v>22</v>
      </c>
      <c r="M27" s="76"/>
      <c r="N27" s="52">
        <f t="shared" si="4"/>
        <v>0</v>
      </c>
      <c r="O27" s="52">
        <f t="shared" si="0"/>
        <v>22</v>
      </c>
      <c r="P27" s="67">
        <f t="shared" si="1"/>
        <v>100</v>
      </c>
      <c r="Q27" s="67">
        <f t="shared" si="2"/>
        <v>100</v>
      </c>
    </row>
    <row r="28" spans="1:17" ht="47.25" hidden="1" customHeight="1" x14ac:dyDescent="0.3">
      <c r="A28" s="25"/>
      <c r="B28" s="76" t="s">
        <v>259</v>
      </c>
      <c r="C28" s="61" t="s">
        <v>30</v>
      </c>
      <c r="D28" s="52">
        <v>2918</v>
      </c>
      <c r="E28" s="52"/>
      <c r="F28" s="52">
        <v>2918</v>
      </c>
      <c r="G28" s="52"/>
      <c r="H28" s="52">
        <v>2918</v>
      </c>
      <c r="I28" s="52"/>
      <c r="J28" s="52">
        <v>2918</v>
      </c>
      <c r="K28" s="52"/>
      <c r="L28" s="52">
        <v>2918</v>
      </c>
      <c r="M28" s="76"/>
      <c r="N28" s="52">
        <f t="shared" si="4"/>
        <v>0</v>
      </c>
      <c r="O28" s="52">
        <f t="shared" si="0"/>
        <v>2918</v>
      </c>
      <c r="P28" s="67">
        <f t="shared" si="1"/>
        <v>100</v>
      </c>
      <c r="Q28" s="67">
        <f t="shared" si="2"/>
        <v>100</v>
      </c>
    </row>
    <row r="29" spans="1:17" ht="31.5" hidden="1" x14ac:dyDescent="0.3">
      <c r="A29" s="25"/>
      <c r="B29" s="76" t="s">
        <v>260</v>
      </c>
      <c r="C29" s="61" t="s">
        <v>49</v>
      </c>
      <c r="D29" s="52">
        <v>1</v>
      </c>
      <c r="E29" s="52"/>
      <c r="F29" s="52">
        <v>1</v>
      </c>
      <c r="G29" s="52"/>
      <c r="H29" s="52">
        <v>1</v>
      </c>
      <c r="I29" s="52"/>
      <c r="J29" s="52">
        <v>1</v>
      </c>
      <c r="K29" s="52"/>
      <c r="L29" s="52">
        <v>1</v>
      </c>
      <c r="M29" s="76"/>
      <c r="N29" s="52">
        <f t="shared" si="4"/>
        <v>0</v>
      </c>
      <c r="O29" s="52">
        <f t="shared" si="0"/>
        <v>1</v>
      </c>
      <c r="P29" s="67">
        <f t="shared" si="1"/>
        <v>100</v>
      </c>
      <c r="Q29" s="67">
        <f t="shared" si="2"/>
        <v>100</v>
      </c>
    </row>
    <row r="30" spans="1:17" s="3" customFormat="1" ht="19.5" x14ac:dyDescent="0.35">
      <c r="A30" s="4"/>
      <c r="B30" s="47" t="s">
        <v>261</v>
      </c>
      <c r="C30" s="5" t="s">
        <v>14</v>
      </c>
      <c r="D30" s="51">
        <v>215927</v>
      </c>
      <c r="E30" s="51"/>
      <c r="F30" s="51">
        <v>215927</v>
      </c>
      <c r="G30" s="51"/>
      <c r="H30" s="51">
        <v>215927</v>
      </c>
      <c r="I30" s="52">
        <f>J30-H30</f>
        <v>10077</v>
      </c>
      <c r="J30" s="51">
        <v>226004</v>
      </c>
      <c r="K30" s="51"/>
      <c r="L30" s="51">
        <v>226004</v>
      </c>
      <c r="M30" s="47">
        <v>40191</v>
      </c>
      <c r="N30" s="51">
        <f>E30+G30+I30+K30+M30</f>
        <v>50268</v>
      </c>
      <c r="O30" s="51">
        <f t="shared" si="0"/>
        <v>266195</v>
      </c>
      <c r="P30" s="66">
        <f t="shared" si="1"/>
        <v>123.28009003042695</v>
      </c>
      <c r="Q30" s="66">
        <f t="shared" si="2"/>
        <v>117.78331356967134</v>
      </c>
    </row>
    <row r="31" spans="1:17" hidden="1" x14ac:dyDescent="0.3">
      <c r="A31" s="25"/>
      <c r="B31" s="47" t="s">
        <v>262</v>
      </c>
      <c r="C31" s="14" t="s">
        <v>15</v>
      </c>
      <c r="D31" s="52">
        <v>24462</v>
      </c>
      <c r="E31" s="52"/>
      <c r="F31" s="52">
        <v>24462</v>
      </c>
      <c r="G31" s="52"/>
      <c r="H31" s="52">
        <v>24462</v>
      </c>
      <c r="I31" s="51"/>
      <c r="J31" s="52">
        <v>24462</v>
      </c>
      <c r="K31" s="51"/>
      <c r="L31" s="52">
        <v>24462</v>
      </c>
      <c r="M31" s="76"/>
      <c r="N31" s="52">
        <f t="shared" si="4"/>
        <v>0</v>
      </c>
      <c r="O31" s="52">
        <f t="shared" si="0"/>
        <v>24462</v>
      </c>
      <c r="P31" s="67">
        <f t="shared" si="1"/>
        <v>100</v>
      </c>
      <c r="Q31" s="67">
        <f t="shared" si="2"/>
        <v>100</v>
      </c>
    </row>
    <row r="32" spans="1:17" x14ac:dyDescent="0.3">
      <c r="A32" s="25"/>
      <c r="B32" s="47" t="s">
        <v>263</v>
      </c>
      <c r="C32" s="14" t="s">
        <v>34</v>
      </c>
      <c r="D32" s="52">
        <v>12153</v>
      </c>
      <c r="E32" s="52"/>
      <c r="F32" s="52">
        <v>12153</v>
      </c>
      <c r="G32" s="52"/>
      <c r="H32" s="52">
        <v>12153</v>
      </c>
      <c r="I32" s="52"/>
      <c r="J32" s="52">
        <v>12153</v>
      </c>
      <c r="K32" s="51"/>
      <c r="L32" s="52">
        <v>12153</v>
      </c>
      <c r="M32" s="76">
        <v>-6548</v>
      </c>
      <c r="N32" s="52">
        <f t="shared" si="4"/>
        <v>-6548</v>
      </c>
      <c r="O32" s="52">
        <f t="shared" si="0"/>
        <v>5605</v>
      </c>
      <c r="P32" s="67">
        <f t="shared" si="1"/>
        <v>46.120299514523161</v>
      </c>
      <c r="Q32" s="67">
        <f t="shared" si="2"/>
        <v>46.120299514523161</v>
      </c>
    </row>
    <row r="33" spans="1:17" x14ac:dyDescent="0.3">
      <c r="A33" s="25"/>
      <c r="B33" s="47" t="s">
        <v>264</v>
      </c>
      <c r="C33" s="14" t="s">
        <v>16</v>
      </c>
      <c r="D33" s="52">
        <v>179312</v>
      </c>
      <c r="E33" s="52"/>
      <c r="F33" s="52">
        <v>179312</v>
      </c>
      <c r="G33" s="52"/>
      <c r="H33" s="52">
        <v>179312</v>
      </c>
      <c r="I33" s="52">
        <f>J33-H33</f>
        <v>10077</v>
      </c>
      <c r="J33" s="52">
        <v>189389</v>
      </c>
      <c r="K33" s="52"/>
      <c r="L33" s="52">
        <v>189389</v>
      </c>
      <c r="M33" s="76">
        <v>46739</v>
      </c>
      <c r="N33" s="52">
        <f t="shared" si="4"/>
        <v>56816</v>
      </c>
      <c r="O33" s="52">
        <f t="shared" si="0"/>
        <v>236128</v>
      </c>
      <c r="P33" s="67">
        <f t="shared" si="1"/>
        <v>131.68555367181224</v>
      </c>
      <c r="Q33" s="67">
        <f t="shared" si="2"/>
        <v>124.67883562403308</v>
      </c>
    </row>
    <row r="34" spans="1:17" s="3" customFormat="1" ht="31.5" x14ac:dyDescent="0.35">
      <c r="A34" s="4"/>
      <c r="B34" s="47" t="s">
        <v>265</v>
      </c>
      <c r="C34" s="5" t="s">
        <v>28</v>
      </c>
      <c r="D34" s="51">
        <v>39207</v>
      </c>
      <c r="E34" s="51"/>
      <c r="F34" s="51">
        <v>39207</v>
      </c>
      <c r="G34" s="51"/>
      <c r="H34" s="51">
        <v>39207</v>
      </c>
      <c r="I34" s="52"/>
      <c r="J34" s="51">
        <v>39207</v>
      </c>
      <c r="K34" s="51"/>
      <c r="L34" s="51">
        <v>39207</v>
      </c>
      <c r="M34" s="47">
        <v>22188</v>
      </c>
      <c r="N34" s="51">
        <f t="shared" si="4"/>
        <v>22188</v>
      </c>
      <c r="O34" s="51">
        <f t="shared" si="0"/>
        <v>61395</v>
      </c>
      <c r="P34" s="66">
        <f t="shared" si="1"/>
        <v>156.59193511362767</v>
      </c>
      <c r="Q34" s="66">
        <f t="shared" si="2"/>
        <v>156.59193511362767</v>
      </c>
    </row>
    <row r="35" spans="1:17" ht="39" hidden="1" customHeight="1" x14ac:dyDescent="0.35">
      <c r="A35" s="4"/>
      <c r="B35" s="47" t="s">
        <v>266</v>
      </c>
      <c r="C35" s="5" t="s">
        <v>17</v>
      </c>
      <c r="D35" s="51">
        <v>5385</v>
      </c>
      <c r="E35" s="51"/>
      <c r="F35" s="51">
        <v>5385</v>
      </c>
      <c r="G35" s="51"/>
      <c r="H35" s="51">
        <v>5385</v>
      </c>
      <c r="I35" s="51"/>
      <c r="J35" s="51">
        <v>5385</v>
      </c>
      <c r="K35" s="51"/>
      <c r="L35" s="51">
        <v>5385</v>
      </c>
      <c r="M35" s="47"/>
      <c r="N35" s="51">
        <f t="shared" si="4"/>
        <v>0</v>
      </c>
      <c r="O35" s="51">
        <f t="shared" si="0"/>
        <v>5385</v>
      </c>
      <c r="P35" s="66">
        <f t="shared" si="1"/>
        <v>100</v>
      </c>
      <c r="Q35" s="66">
        <f t="shared" si="2"/>
        <v>100</v>
      </c>
    </row>
    <row r="36" spans="1:17" ht="27.75" hidden="1" customHeight="1" x14ac:dyDescent="0.35">
      <c r="A36" s="4"/>
      <c r="B36" s="47" t="s">
        <v>267</v>
      </c>
      <c r="C36" s="5" t="s">
        <v>27</v>
      </c>
      <c r="D36" s="51">
        <v>1060</v>
      </c>
      <c r="E36" s="51"/>
      <c r="F36" s="51">
        <v>1060</v>
      </c>
      <c r="G36" s="51"/>
      <c r="H36" s="51">
        <v>1060</v>
      </c>
      <c r="I36" s="51"/>
      <c r="J36" s="51">
        <v>1060</v>
      </c>
      <c r="K36" s="51"/>
      <c r="L36" s="51">
        <v>1060</v>
      </c>
      <c r="M36" s="47"/>
      <c r="N36" s="51">
        <f t="shared" si="4"/>
        <v>0</v>
      </c>
      <c r="O36" s="51">
        <f t="shared" si="0"/>
        <v>1060</v>
      </c>
      <c r="P36" s="66">
        <f t="shared" si="1"/>
        <v>100</v>
      </c>
      <c r="Q36" s="66">
        <f t="shared" si="2"/>
        <v>100</v>
      </c>
    </row>
    <row r="37" spans="1:17" ht="27.75" customHeight="1" x14ac:dyDescent="0.35">
      <c r="A37" s="4"/>
      <c r="B37" s="47" t="s">
        <v>268</v>
      </c>
      <c r="C37" s="5" t="s">
        <v>23</v>
      </c>
      <c r="D37" s="51">
        <v>1105886</v>
      </c>
      <c r="E37" s="51"/>
      <c r="F37" s="51">
        <v>1105886</v>
      </c>
      <c r="G37" s="51"/>
      <c r="H37" s="51">
        <v>1105886</v>
      </c>
      <c r="I37" s="51"/>
      <c r="J37" s="51">
        <v>1105886</v>
      </c>
      <c r="K37" s="51"/>
      <c r="L37" s="51">
        <v>1105886</v>
      </c>
      <c r="M37" s="47">
        <v>-157000</v>
      </c>
      <c r="N37" s="51">
        <f t="shared" si="4"/>
        <v>-157000</v>
      </c>
      <c r="O37" s="51">
        <f t="shared" si="0"/>
        <v>948886</v>
      </c>
      <c r="P37" s="66">
        <f t="shared" si="1"/>
        <v>85.803238308469403</v>
      </c>
      <c r="Q37" s="66">
        <f t="shared" si="2"/>
        <v>85.803238308469403</v>
      </c>
    </row>
    <row r="38" spans="1:17" ht="27.75" hidden="1" customHeight="1" x14ac:dyDescent="0.35">
      <c r="A38" s="4"/>
      <c r="B38" s="47" t="s">
        <v>269</v>
      </c>
      <c r="C38" s="5" t="s">
        <v>183</v>
      </c>
      <c r="D38" s="53">
        <v>20</v>
      </c>
      <c r="E38" s="51"/>
      <c r="F38" s="51">
        <v>20</v>
      </c>
      <c r="G38" s="51"/>
      <c r="H38" s="51">
        <v>20</v>
      </c>
      <c r="I38" s="51"/>
      <c r="J38" s="51">
        <v>20</v>
      </c>
      <c r="K38" s="51"/>
      <c r="L38" s="51">
        <v>20</v>
      </c>
      <c r="M38" s="47"/>
      <c r="N38" s="51">
        <f t="shared" si="4"/>
        <v>0</v>
      </c>
      <c r="O38" s="51">
        <f t="shared" si="0"/>
        <v>20</v>
      </c>
      <c r="P38" s="66">
        <f t="shared" si="1"/>
        <v>100</v>
      </c>
      <c r="Q38" s="66">
        <f t="shared" si="2"/>
        <v>100</v>
      </c>
    </row>
    <row r="39" spans="1:17" s="16" customFormat="1" ht="27.75" customHeight="1" x14ac:dyDescent="0.35">
      <c r="A39" s="24" t="s">
        <v>159</v>
      </c>
      <c r="B39" s="47" t="s">
        <v>270</v>
      </c>
      <c r="C39" s="35" t="s">
        <v>18</v>
      </c>
      <c r="D39" s="51">
        <v>24532230.699999999</v>
      </c>
      <c r="E39" s="51">
        <f>F39-D39</f>
        <v>1756750.9000000022</v>
      </c>
      <c r="F39" s="51">
        <v>26288981.600000001</v>
      </c>
      <c r="G39" s="51">
        <f t="shared" ref="G39" si="6">H39-F39</f>
        <v>954657.5</v>
      </c>
      <c r="H39" s="51">
        <v>27243639.100000001</v>
      </c>
      <c r="I39" s="51">
        <f>J39-H39</f>
        <v>2129225.299999997</v>
      </c>
      <c r="J39" s="51">
        <v>29372864.399999999</v>
      </c>
      <c r="K39" s="51">
        <v>2868085.6</v>
      </c>
      <c r="L39" s="51">
        <v>32240950</v>
      </c>
      <c r="M39" s="47">
        <v>1668337.6</v>
      </c>
      <c r="N39" s="51">
        <f t="shared" si="4"/>
        <v>9377056.8999999985</v>
      </c>
      <c r="O39" s="51">
        <f t="shared" si="0"/>
        <v>33909287.600000001</v>
      </c>
      <c r="P39" s="66">
        <f t="shared" si="1"/>
        <v>138.22341724513458</v>
      </c>
      <c r="Q39" s="66">
        <f t="shared" si="2"/>
        <v>115.44426562633777</v>
      </c>
    </row>
    <row r="40" spans="1:17" s="21" customFormat="1" ht="22.5" customHeight="1" x14ac:dyDescent="0.3">
      <c r="A40" s="25"/>
      <c r="B40" s="47"/>
      <c r="C40" s="36" t="s">
        <v>163</v>
      </c>
      <c r="D40" s="52">
        <f>D41+D42</f>
        <v>4409777.8</v>
      </c>
      <c r="E40" s="52"/>
      <c r="F40" s="52">
        <f t="shared" ref="F40" si="7">F41+F42</f>
        <v>4409777.8</v>
      </c>
      <c r="G40" s="52"/>
      <c r="H40" s="52">
        <f>H41+H42</f>
        <v>4409777.8</v>
      </c>
      <c r="I40" s="52">
        <f>J40-H40</f>
        <v>2606798.5</v>
      </c>
      <c r="J40" s="52">
        <f>J41+J42+J43+J44</f>
        <v>7016576.2999999998</v>
      </c>
      <c r="K40" s="52">
        <f>K41+K42+K43+K44</f>
        <v>700000</v>
      </c>
      <c r="L40" s="52">
        <f>L41+L42+L43+L44+L45</f>
        <v>7716576.2999999998</v>
      </c>
      <c r="M40" s="76">
        <f t="shared" ref="M40:O40" si="8">M41+M42+M43+M44+M45</f>
        <v>15000</v>
      </c>
      <c r="N40" s="52">
        <f t="shared" si="4"/>
        <v>3321798.5</v>
      </c>
      <c r="O40" s="52">
        <f t="shared" si="8"/>
        <v>7731576.2999999998</v>
      </c>
      <c r="P40" s="67">
        <f t="shared" si="1"/>
        <v>175.32802446418049</v>
      </c>
      <c r="Q40" s="67">
        <f t="shared" si="2"/>
        <v>110.19015499054716</v>
      </c>
    </row>
    <row r="41" spans="1:17" ht="35.25" hidden="1" customHeight="1" x14ac:dyDescent="0.3">
      <c r="A41" s="26"/>
      <c r="B41" s="47" t="s">
        <v>271</v>
      </c>
      <c r="C41" s="37" t="s">
        <v>19</v>
      </c>
      <c r="D41" s="52">
        <v>4409777.8</v>
      </c>
      <c r="E41" s="52"/>
      <c r="F41" s="52">
        <v>4409777.8</v>
      </c>
      <c r="G41" s="52"/>
      <c r="H41" s="52">
        <v>4409777.8</v>
      </c>
      <c r="I41" s="52"/>
      <c r="J41" s="52">
        <v>4409777.8</v>
      </c>
      <c r="K41" s="52"/>
      <c r="L41" s="52">
        <v>4409777.8</v>
      </c>
      <c r="M41" s="76"/>
      <c r="N41" s="52">
        <f t="shared" si="4"/>
        <v>0</v>
      </c>
      <c r="O41" s="52">
        <f t="shared" ref="O41:O75" si="9">L41+M41</f>
        <v>4409777.8</v>
      </c>
      <c r="P41" s="67">
        <f t="shared" si="1"/>
        <v>100</v>
      </c>
      <c r="Q41" s="67">
        <f t="shared" si="2"/>
        <v>100</v>
      </c>
    </row>
    <row r="42" spans="1:17" ht="36" hidden="1" customHeight="1" x14ac:dyDescent="0.3">
      <c r="A42" s="26"/>
      <c r="B42" s="47" t="s">
        <v>272</v>
      </c>
      <c r="C42" s="8" t="s">
        <v>229</v>
      </c>
      <c r="D42" s="52"/>
      <c r="E42" s="52"/>
      <c r="F42" s="52"/>
      <c r="G42" s="52"/>
      <c r="H42" s="52"/>
      <c r="I42" s="52">
        <f t="shared" ref="I42:I44" si="10">J42-H42</f>
        <v>300000</v>
      </c>
      <c r="J42" s="52">
        <v>300000</v>
      </c>
      <c r="K42" s="52">
        <v>700000</v>
      </c>
      <c r="L42" s="52">
        <v>1000000</v>
      </c>
      <c r="M42" s="76"/>
      <c r="N42" s="52">
        <f t="shared" si="4"/>
        <v>1000000</v>
      </c>
      <c r="O42" s="52">
        <f t="shared" si="9"/>
        <v>1000000</v>
      </c>
      <c r="P42" s="67"/>
      <c r="Q42" s="67">
        <f t="shared" si="2"/>
        <v>333.33333333333337</v>
      </c>
    </row>
    <row r="43" spans="1:17" ht="48" hidden="1" customHeight="1" x14ac:dyDescent="0.3">
      <c r="A43" s="26"/>
      <c r="B43" s="47" t="s">
        <v>273</v>
      </c>
      <c r="C43" s="8" t="s">
        <v>71</v>
      </c>
      <c r="D43" s="52">
        <v>1746867</v>
      </c>
      <c r="E43" s="52"/>
      <c r="F43" s="52">
        <v>1746867</v>
      </c>
      <c r="G43" s="52"/>
      <c r="H43" s="52">
        <v>1746867</v>
      </c>
      <c r="I43" s="52"/>
      <c r="J43" s="52">
        <v>1746867</v>
      </c>
      <c r="K43" s="51"/>
      <c r="L43" s="52">
        <v>1746867</v>
      </c>
      <c r="M43" s="76"/>
      <c r="N43" s="52">
        <f t="shared" si="4"/>
        <v>0</v>
      </c>
      <c r="O43" s="52">
        <f t="shared" si="9"/>
        <v>1746867</v>
      </c>
      <c r="P43" s="67"/>
      <c r="Q43" s="67">
        <f t="shared" si="2"/>
        <v>100</v>
      </c>
    </row>
    <row r="44" spans="1:17" ht="48" hidden="1" customHeight="1" x14ac:dyDescent="0.3">
      <c r="A44" s="26"/>
      <c r="B44" s="47" t="s">
        <v>274</v>
      </c>
      <c r="C44" s="8" t="s">
        <v>230</v>
      </c>
      <c r="D44" s="52"/>
      <c r="E44" s="52"/>
      <c r="F44" s="52"/>
      <c r="G44" s="52"/>
      <c r="H44" s="52"/>
      <c r="I44" s="52">
        <f t="shared" si="10"/>
        <v>559931.5</v>
      </c>
      <c r="J44" s="52">
        <v>559931.5</v>
      </c>
      <c r="K44" s="51"/>
      <c r="L44" s="52">
        <v>559931.5</v>
      </c>
      <c r="M44" s="76"/>
      <c r="N44" s="52">
        <f t="shared" si="4"/>
        <v>559931.5</v>
      </c>
      <c r="O44" s="52">
        <f t="shared" si="9"/>
        <v>559931.5</v>
      </c>
      <c r="P44" s="67"/>
      <c r="Q44" s="67">
        <f t="shared" si="2"/>
        <v>100</v>
      </c>
    </row>
    <row r="45" spans="1:17" ht="48" customHeight="1" x14ac:dyDescent="0.3">
      <c r="A45" s="26"/>
      <c r="B45" s="47" t="s">
        <v>415</v>
      </c>
      <c r="C45" s="8" t="s">
        <v>406</v>
      </c>
      <c r="D45" s="52"/>
      <c r="E45" s="52"/>
      <c r="F45" s="52"/>
      <c r="G45" s="52"/>
      <c r="H45" s="52"/>
      <c r="I45" s="52"/>
      <c r="J45" s="52"/>
      <c r="K45" s="51"/>
      <c r="L45" s="52"/>
      <c r="M45" s="76">
        <v>15000</v>
      </c>
      <c r="N45" s="52">
        <f t="shared" si="4"/>
        <v>15000</v>
      </c>
      <c r="O45" s="52">
        <f t="shared" si="9"/>
        <v>15000</v>
      </c>
      <c r="P45" s="67"/>
      <c r="Q45" s="67"/>
    </row>
    <row r="46" spans="1:17" s="22" customFormat="1" x14ac:dyDescent="0.3">
      <c r="A46" s="29"/>
      <c r="B46" s="47"/>
      <c r="C46" s="30" t="s">
        <v>157</v>
      </c>
      <c r="D46" s="52">
        <f>SUM(D47:D105)</f>
        <v>10642082.5</v>
      </c>
      <c r="E46" s="52">
        <f>E64</f>
        <v>20000</v>
      </c>
      <c r="F46" s="52">
        <f>SUM(F47:F105)</f>
        <v>10662082.5</v>
      </c>
      <c r="G46" s="52">
        <f>SUM(G47:G105)</f>
        <v>2523.5000000000728</v>
      </c>
      <c r="H46" s="52">
        <f>SUM(H47:H105)</f>
        <v>10664606</v>
      </c>
      <c r="I46" s="52">
        <f>J46-H46</f>
        <v>97668.5</v>
      </c>
      <c r="J46" s="52">
        <v>10762274.5</v>
      </c>
      <c r="K46" s="52">
        <f>SUM(K47:K107)</f>
        <v>783042.2</v>
      </c>
      <c r="L46" s="52">
        <f>SUM(L47:L107)</f>
        <v>12151735.100000001</v>
      </c>
      <c r="M46" s="76">
        <f>SUM(M47:M108)</f>
        <v>1004222.3999999999</v>
      </c>
      <c r="N46" s="52">
        <f>E46+G46+I46+K46+M46</f>
        <v>1907456.6</v>
      </c>
      <c r="O46" s="52">
        <f>L46+M46</f>
        <v>13155957.500000002</v>
      </c>
      <c r="P46" s="67">
        <f>O46/D46*100</f>
        <v>123.62202134779542</v>
      </c>
      <c r="Q46" s="67">
        <f t="shared" ref="Q46:Q56" si="11">O46/J46*100</f>
        <v>122.24142303748155</v>
      </c>
    </row>
    <row r="47" spans="1:17" s="22" customFormat="1" ht="47.25" hidden="1" x14ac:dyDescent="0.3">
      <c r="A47" s="29"/>
      <c r="B47" s="47" t="s">
        <v>275</v>
      </c>
      <c r="C47" s="8" t="s">
        <v>184</v>
      </c>
      <c r="D47" s="52">
        <v>274083.5</v>
      </c>
      <c r="E47" s="52"/>
      <c r="F47" s="52">
        <v>274083.5</v>
      </c>
      <c r="G47" s="52"/>
      <c r="H47" s="52">
        <v>274083.5</v>
      </c>
      <c r="I47" s="52"/>
      <c r="J47" s="52">
        <v>274083.5</v>
      </c>
      <c r="K47" s="52"/>
      <c r="L47" s="52">
        <v>274083.5</v>
      </c>
      <c r="M47" s="76"/>
      <c r="N47" s="52">
        <f t="shared" si="4"/>
        <v>0</v>
      </c>
      <c r="O47" s="52">
        <f t="shared" si="9"/>
        <v>274083.5</v>
      </c>
      <c r="P47" s="67">
        <f t="shared" ref="P47:P54" si="12">O47/F47*100</f>
        <v>100</v>
      </c>
      <c r="Q47" s="67">
        <f t="shared" si="11"/>
        <v>100</v>
      </c>
    </row>
    <row r="48" spans="1:17" ht="47.25" hidden="1" x14ac:dyDescent="0.3">
      <c r="A48" s="11"/>
      <c r="B48" s="47" t="s">
        <v>276</v>
      </c>
      <c r="C48" s="10" t="s">
        <v>38</v>
      </c>
      <c r="D48" s="52">
        <v>354.9</v>
      </c>
      <c r="E48" s="52"/>
      <c r="F48" s="52">
        <v>354.9</v>
      </c>
      <c r="G48" s="52"/>
      <c r="H48" s="52">
        <v>354.9</v>
      </c>
      <c r="I48" s="52"/>
      <c r="J48" s="52">
        <v>354.9</v>
      </c>
      <c r="K48" s="52"/>
      <c r="L48" s="52">
        <v>354.9</v>
      </c>
      <c r="M48" s="76"/>
      <c r="N48" s="52">
        <f t="shared" si="4"/>
        <v>0</v>
      </c>
      <c r="O48" s="52">
        <f t="shared" si="9"/>
        <v>354.9</v>
      </c>
      <c r="P48" s="67">
        <f t="shared" si="12"/>
        <v>100</v>
      </c>
      <c r="Q48" s="67">
        <f t="shared" si="11"/>
        <v>100</v>
      </c>
    </row>
    <row r="49" spans="1:17" ht="63" hidden="1" x14ac:dyDescent="0.3">
      <c r="A49" s="11"/>
      <c r="B49" s="47" t="s">
        <v>277</v>
      </c>
      <c r="C49" s="10" t="s">
        <v>185</v>
      </c>
      <c r="D49" s="52">
        <v>6701.3</v>
      </c>
      <c r="E49" s="52"/>
      <c r="F49" s="52">
        <v>6701.3</v>
      </c>
      <c r="G49" s="52"/>
      <c r="H49" s="52">
        <v>6701.3</v>
      </c>
      <c r="I49" s="52"/>
      <c r="J49" s="52">
        <v>6701.3</v>
      </c>
      <c r="K49" s="52"/>
      <c r="L49" s="52">
        <v>6701.3</v>
      </c>
      <c r="M49" s="76"/>
      <c r="N49" s="52">
        <f t="shared" si="4"/>
        <v>0</v>
      </c>
      <c r="O49" s="52">
        <f t="shared" si="9"/>
        <v>6701.3</v>
      </c>
      <c r="P49" s="67">
        <f t="shared" si="12"/>
        <v>100</v>
      </c>
      <c r="Q49" s="67">
        <f t="shared" si="11"/>
        <v>100</v>
      </c>
    </row>
    <row r="50" spans="1:17" ht="63" hidden="1" x14ac:dyDescent="0.3">
      <c r="A50" s="11"/>
      <c r="B50" s="47" t="s">
        <v>278</v>
      </c>
      <c r="C50" s="10" t="s">
        <v>37</v>
      </c>
      <c r="D50" s="52">
        <v>148383.9</v>
      </c>
      <c r="E50" s="52"/>
      <c r="F50" s="52">
        <v>148383.9</v>
      </c>
      <c r="G50" s="52"/>
      <c r="H50" s="52">
        <v>148383.9</v>
      </c>
      <c r="I50" s="52"/>
      <c r="J50" s="52">
        <v>148383.9</v>
      </c>
      <c r="K50" s="52"/>
      <c r="L50" s="52">
        <v>148383.9</v>
      </c>
      <c r="M50" s="76"/>
      <c r="N50" s="52">
        <f t="shared" si="4"/>
        <v>0</v>
      </c>
      <c r="O50" s="52">
        <f t="shared" si="9"/>
        <v>148383.9</v>
      </c>
      <c r="P50" s="67">
        <f t="shared" si="12"/>
        <v>100</v>
      </c>
      <c r="Q50" s="67">
        <f t="shared" si="11"/>
        <v>100</v>
      </c>
    </row>
    <row r="51" spans="1:17" ht="63" x14ac:dyDescent="0.3">
      <c r="A51" s="11"/>
      <c r="B51" s="47" t="s">
        <v>400</v>
      </c>
      <c r="C51" s="10" t="s">
        <v>412</v>
      </c>
      <c r="D51" s="52">
        <v>868726</v>
      </c>
      <c r="E51" s="52"/>
      <c r="F51" s="52">
        <v>868726</v>
      </c>
      <c r="G51" s="52"/>
      <c r="H51" s="52">
        <v>868726</v>
      </c>
      <c r="I51" s="52"/>
      <c r="J51" s="52">
        <v>868726</v>
      </c>
      <c r="K51" s="52"/>
      <c r="L51" s="52">
        <v>868726</v>
      </c>
      <c r="M51" s="76">
        <v>169881.5</v>
      </c>
      <c r="N51" s="52">
        <f t="shared" si="4"/>
        <v>169881.5</v>
      </c>
      <c r="O51" s="52">
        <f t="shared" si="9"/>
        <v>1038607.5</v>
      </c>
      <c r="P51" s="67">
        <f t="shared" si="12"/>
        <v>119.55524526720738</v>
      </c>
      <c r="Q51" s="67">
        <f t="shared" si="11"/>
        <v>119.55524526720738</v>
      </c>
    </row>
    <row r="52" spans="1:17" ht="78.75" hidden="1" x14ac:dyDescent="0.3">
      <c r="A52" s="27"/>
      <c r="B52" s="47" t="s">
        <v>346</v>
      </c>
      <c r="C52" s="10" t="s">
        <v>413</v>
      </c>
      <c r="D52" s="52">
        <v>631.79999999999995</v>
      </c>
      <c r="E52" s="52"/>
      <c r="F52" s="52">
        <v>631.79999999999995</v>
      </c>
      <c r="G52" s="52"/>
      <c r="H52" s="52">
        <v>631.79999999999995</v>
      </c>
      <c r="I52" s="52"/>
      <c r="J52" s="52">
        <v>631.79999999999995</v>
      </c>
      <c r="K52" s="52"/>
      <c r="L52" s="52">
        <v>631.79999999999995</v>
      </c>
      <c r="M52" s="76"/>
      <c r="N52" s="52">
        <f t="shared" si="4"/>
        <v>0</v>
      </c>
      <c r="O52" s="52">
        <f t="shared" si="9"/>
        <v>631.79999999999995</v>
      </c>
      <c r="P52" s="67">
        <f t="shared" si="12"/>
        <v>100</v>
      </c>
      <c r="Q52" s="67">
        <f t="shared" si="11"/>
        <v>100</v>
      </c>
    </row>
    <row r="53" spans="1:17" ht="63" hidden="1" x14ac:dyDescent="0.3">
      <c r="A53" s="27"/>
      <c r="B53" s="47" t="s">
        <v>279</v>
      </c>
      <c r="C53" s="10" t="s">
        <v>186</v>
      </c>
      <c r="D53" s="52">
        <v>10855.4</v>
      </c>
      <c r="E53" s="52"/>
      <c r="F53" s="52">
        <v>10855.4</v>
      </c>
      <c r="G53" s="52"/>
      <c r="H53" s="52">
        <v>10855.4</v>
      </c>
      <c r="I53" s="52"/>
      <c r="J53" s="52">
        <v>10855.4</v>
      </c>
      <c r="K53" s="52"/>
      <c r="L53" s="52">
        <v>10855.4</v>
      </c>
      <c r="M53" s="76"/>
      <c r="N53" s="52">
        <f t="shared" si="4"/>
        <v>0</v>
      </c>
      <c r="O53" s="52">
        <f t="shared" si="9"/>
        <v>10855.4</v>
      </c>
      <c r="P53" s="67">
        <f t="shared" si="12"/>
        <v>100</v>
      </c>
      <c r="Q53" s="67">
        <f t="shared" si="11"/>
        <v>100</v>
      </c>
    </row>
    <row r="54" spans="1:17" ht="94.5" hidden="1" x14ac:dyDescent="0.3">
      <c r="A54" s="7"/>
      <c r="B54" s="47" t="s">
        <v>347</v>
      </c>
      <c r="C54" s="10" t="s">
        <v>187</v>
      </c>
      <c r="D54" s="52">
        <v>173652</v>
      </c>
      <c r="E54" s="52"/>
      <c r="F54" s="52">
        <v>173652</v>
      </c>
      <c r="G54" s="52"/>
      <c r="H54" s="52">
        <v>173652</v>
      </c>
      <c r="I54" s="52"/>
      <c r="J54" s="52">
        <v>173652</v>
      </c>
      <c r="K54" s="52"/>
      <c r="L54" s="52">
        <v>173652</v>
      </c>
      <c r="M54" s="76"/>
      <c r="N54" s="52">
        <f t="shared" si="4"/>
        <v>0</v>
      </c>
      <c r="O54" s="52">
        <f t="shared" si="9"/>
        <v>173652</v>
      </c>
      <c r="P54" s="67">
        <f t="shared" si="12"/>
        <v>100</v>
      </c>
      <c r="Q54" s="67">
        <f t="shared" si="11"/>
        <v>100</v>
      </c>
    </row>
    <row r="55" spans="1:17" ht="63" hidden="1" x14ac:dyDescent="0.3">
      <c r="A55" s="27"/>
      <c r="B55" s="47" t="s">
        <v>280</v>
      </c>
      <c r="C55" s="38" t="s">
        <v>51</v>
      </c>
      <c r="D55" s="52">
        <v>131684.79999999999</v>
      </c>
      <c r="E55" s="52"/>
      <c r="F55" s="52">
        <v>131684.79999999999</v>
      </c>
      <c r="G55" s="52"/>
      <c r="H55" s="52">
        <v>131684.79999999999</v>
      </c>
      <c r="I55" s="52">
        <f t="shared" ref="I55:I98" si="13">J55-H55</f>
        <v>54464.900000000023</v>
      </c>
      <c r="J55" s="52">
        <v>186149.7</v>
      </c>
      <c r="K55" s="52"/>
      <c r="L55" s="52">
        <v>186149.7</v>
      </c>
      <c r="M55" s="76"/>
      <c r="N55" s="52">
        <f t="shared" si="4"/>
        <v>54464.900000000023</v>
      </c>
      <c r="O55" s="52">
        <f t="shared" si="9"/>
        <v>186149.7</v>
      </c>
      <c r="P55" s="67">
        <f>O55/D55*100</f>
        <v>141.36005066643989</v>
      </c>
      <c r="Q55" s="67">
        <f t="shared" si="11"/>
        <v>100</v>
      </c>
    </row>
    <row r="56" spans="1:17" ht="78.75" hidden="1" x14ac:dyDescent="0.3">
      <c r="A56" s="27"/>
      <c r="B56" s="47" t="s">
        <v>348</v>
      </c>
      <c r="C56" s="38" t="s">
        <v>188</v>
      </c>
      <c r="D56" s="52">
        <v>97605</v>
      </c>
      <c r="E56" s="52"/>
      <c r="F56" s="52">
        <v>97605</v>
      </c>
      <c r="G56" s="52"/>
      <c r="H56" s="52">
        <v>97605</v>
      </c>
      <c r="I56" s="52"/>
      <c r="J56" s="52">
        <v>97605</v>
      </c>
      <c r="K56" s="52"/>
      <c r="L56" s="52">
        <v>97605</v>
      </c>
      <c r="M56" s="76"/>
      <c r="N56" s="52">
        <f t="shared" si="4"/>
        <v>0</v>
      </c>
      <c r="O56" s="52">
        <f t="shared" si="9"/>
        <v>97605</v>
      </c>
      <c r="P56" s="67">
        <f>O56/F56*100</f>
        <v>100</v>
      </c>
      <c r="Q56" s="67">
        <f t="shared" si="11"/>
        <v>100</v>
      </c>
    </row>
    <row r="57" spans="1:17" ht="63" hidden="1" x14ac:dyDescent="0.3">
      <c r="A57" s="27"/>
      <c r="B57" s="47" t="s">
        <v>281</v>
      </c>
      <c r="C57" s="38" t="s">
        <v>198</v>
      </c>
      <c r="D57" s="52">
        <v>59345.2</v>
      </c>
      <c r="E57" s="52"/>
      <c r="F57" s="52">
        <v>59345.2</v>
      </c>
      <c r="G57" s="52"/>
      <c r="H57" s="52">
        <v>59345.2</v>
      </c>
      <c r="I57" s="52"/>
      <c r="J57" s="52">
        <v>59345.2</v>
      </c>
      <c r="K57" s="52"/>
      <c r="L57" s="52">
        <v>59345.2</v>
      </c>
      <c r="M57" s="76"/>
      <c r="N57" s="52">
        <f t="shared" si="4"/>
        <v>0</v>
      </c>
      <c r="O57" s="52">
        <f t="shared" si="9"/>
        <v>59345.2</v>
      </c>
      <c r="P57" s="67"/>
      <c r="Q57" s="67"/>
    </row>
    <row r="58" spans="1:17" ht="63" hidden="1" x14ac:dyDescent="0.3">
      <c r="A58" s="27"/>
      <c r="B58" s="47" t="s">
        <v>282</v>
      </c>
      <c r="C58" s="38" t="s">
        <v>189</v>
      </c>
      <c r="D58" s="52">
        <v>19877.099999999999</v>
      </c>
      <c r="E58" s="52"/>
      <c r="F58" s="52">
        <v>19877.099999999999</v>
      </c>
      <c r="G58" s="52"/>
      <c r="H58" s="52">
        <v>19877.099999999999</v>
      </c>
      <c r="I58" s="52"/>
      <c r="J58" s="52">
        <v>19877.099999999999</v>
      </c>
      <c r="K58" s="52"/>
      <c r="L58" s="52">
        <v>19877.099999999999</v>
      </c>
      <c r="M58" s="76"/>
      <c r="N58" s="52">
        <f t="shared" si="4"/>
        <v>0</v>
      </c>
      <c r="O58" s="52">
        <f t="shared" si="9"/>
        <v>19877.099999999999</v>
      </c>
      <c r="P58" s="67">
        <f>O58/F58*100</f>
        <v>100</v>
      </c>
      <c r="Q58" s="67">
        <f>O58/H58*100</f>
        <v>100</v>
      </c>
    </row>
    <row r="59" spans="1:17" ht="63" hidden="1" x14ac:dyDescent="0.3">
      <c r="A59" s="11"/>
      <c r="B59" s="47" t="s">
        <v>283</v>
      </c>
      <c r="C59" s="39" t="s">
        <v>72</v>
      </c>
      <c r="D59" s="52">
        <v>14270.2</v>
      </c>
      <c r="E59" s="52"/>
      <c r="F59" s="52">
        <v>14270.2</v>
      </c>
      <c r="G59" s="52"/>
      <c r="H59" s="52">
        <v>14270.2</v>
      </c>
      <c r="I59" s="52"/>
      <c r="J59" s="52">
        <v>14270.2</v>
      </c>
      <c r="K59" s="52"/>
      <c r="L59" s="52">
        <v>14270.2</v>
      </c>
      <c r="M59" s="76"/>
      <c r="N59" s="52">
        <f t="shared" si="4"/>
        <v>0</v>
      </c>
      <c r="O59" s="52">
        <f t="shared" si="9"/>
        <v>14270.2</v>
      </c>
      <c r="P59" s="67">
        <f>O59/F59*100</f>
        <v>100</v>
      </c>
      <c r="Q59" s="67">
        <f>O59/H59*100</f>
        <v>100</v>
      </c>
    </row>
    <row r="60" spans="1:17" ht="31.5" hidden="1" x14ac:dyDescent="0.3">
      <c r="A60" s="11"/>
      <c r="B60" s="47" t="s">
        <v>284</v>
      </c>
      <c r="C60" s="39" t="s">
        <v>52</v>
      </c>
      <c r="D60" s="52">
        <v>40469.699999999997</v>
      </c>
      <c r="E60" s="52"/>
      <c r="F60" s="52">
        <v>40469.699999999997</v>
      </c>
      <c r="G60" s="52"/>
      <c r="H60" s="52">
        <v>40469.699999999997</v>
      </c>
      <c r="I60" s="52">
        <f t="shared" si="13"/>
        <v>8506.7000000000044</v>
      </c>
      <c r="J60" s="52">
        <v>48976.4</v>
      </c>
      <c r="K60" s="52"/>
      <c r="L60" s="52">
        <v>48976.4</v>
      </c>
      <c r="M60" s="76"/>
      <c r="N60" s="52">
        <f t="shared" si="4"/>
        <v>8506.7000000000044</v>
      </c>
      <c r="O60" s="52">
        <f t="shared" si="9"/>
        <v>48976.4</v>
      </c>
      <c r="P60" s="67">
        <f>O60/D60*100</f>
        <v>121.01992354774067</v>
      </c>
      <c r="Q60" s="67">
        <f>O60/J60*100</f>
        <v>100</v>
      </c>
    </row>
    <row r="61" spans="1:17" ht="47.25" hidden="1" x14ac:dyDescent="0.3">
      <c r="A61" s="11"/>
      <c r="B61" s="47" t="s">
        <v>285</v>
      </c>
      <c r="C61" s="39" t="s">
        <v>50</v>
      </c>
      <c r="D61" s="52">
        <v>26494.3</v>
      </c>
      <c r="E61" s="52"/>
      <c r="F61" s="52">
        <v>26494.3</v>
      </c>
      <c r="G61" s="52"/>
      <c r="H61" s="52">
        <v>26494.3</v>
      </c>
      <c r="I61" s="52"/>
      <c r="J61" s="52">
        <v>26494.3</v>
      </c>
      <c r="K61" s="52"/>
      <c r="L61" s="52">
        <v>26494.3</v>
      </c>
      <c r="M61" s="76"/>
      <c r="N61" s="52">
        <f t="shared" si="4"/>
        <v>0</v>
      </c>
      <c r="O61" s="52">
        <f t="shared" si="9"/>
        <v>26494.3</v>
      </c>
      <c r="P61" s="67">
        <f t="shared" ref="P61:P66" si="14">O61/F61*100</f>
        <v>100</v>
      </c>
      <c r="Q61" s="67">
        <f t="shared" ref="Q61:Q66" si="15">O61/H61*100</f>
        <v>100</v>
      </c>
    </row>
    <row r="62" spans="1:17" ht="47.25" hidden="1" x14ac:dyDescent="0.3">
      <c r="A62" s="7"/>
      <c r="B62" s="47" t="s">
        <v>286</v>
      </c>
      <c r="C62" s="13" t="s">
        <v>197</v>
      </c>
      <c r="D62" s="52">
        <v>202682.3</v>
      </c>
      <c r="E62" s="52"/>
      <c r="F62" s="52">
        <v>202682.3</v>
      </c>
      <c r="G62" s="52"/>
      <c r="H62" s="52">
        <v>202682.3</v>
      </c>
      <c r="I62" s="52"/>
      <c r="J62" s="52">
        <v>202682.3</v>
      </c>
      <c r="K62" s="52"/>
      <c r="L62" s="52">
        <v>202682.3</v>
      </c>
      <c r="M62" s="76"/>
      <c r="N62" s="52">
        <f t="shared" si="4"/>
        <v>0</v>
      </c>
      <c r="O62" s="52">
        <f t="shared" si="9"/>
        <v>202682.3</v>
      </c>
      <c r="P62" s="67">
        <f t="shared" si="14"/>
        <v>100</v>
      </c>
      <c r="Q62" s="67">
        <f t="shared" si="15"/>
        <v>100</v>
      </c>
    </row>
    <row r="63" spans="1:17" ht="31.5" hidden="1" x14ac:dyDescent="0.3">
      <c r="A63" s="11"/>
      <c r="B63" s="47" t="s">
        <v>287</v>
      </c>
      <c r="C63" s="39" t="s">
        <v>53</v>
      </c>
      <c r="D63" s="52">
        <v>11347.7</v>
      </c>
      <c r="E63" s="52"/>
      <c r="F63" s="52">
        <v>11347.7</v>
      </c>
      <c r="G63" s="52"/>
      <c r="H63" s="52">
        <v>11347.7</v>
      </c>
      <c r="I63" s="52"/>
      <c r="J63" s="52">
        <v>11347.7</v>
      </c>
      <c r="K63" s="52"/>
      <c r="L63" s="52">
        <v>11347.7</v>
      </c>
      <c r="M63" s="76"/>
      <c r="N63" s="52">
        <f t="shared" si="4"/>
        <v>0</v>
      </c>
      <c r="O63" s="52">
        <f t="shared" si="9"/>
        <v>11347.7</v>
      </c>
      <c r="P63" s="67">
        <f t="shared" si="14"/>
        <v>100</v>
      </c>
      <c r="Q63" s="67">
        <f t="shared" si="15"/>
        <v>100</v>
      </c>
    </row>
    <row r="64" spans="1:17" ht="47.25" hidden="1" x14ac:dyDescent="0.3">
      <c r="A64" s="11"/>
      <c r="B64" s="47" t="s">
        <v>288</v>
      </c>
      <c r="C64" s="39" t="s">
        <v>54</v>
      </c>
      <c r="D64" s="52">
        <v>46539.5</v>
      </c>
      <c r="E64" s="52">
        <f>F64-D64</f>
        <v>20000</v>
      </c>
      <c r="F64" s="52">
        <v>66539.5</v>
      </c>
      <c r="G64" s="52">
        <f t="shared" ref="G64:G77" si="16">H64-F64</f>
        <v>2340.3000000000029</v>
      </c>
      <c r="H64" s="52">
        <v>68879.8</v>
      </c>
      <c r="I64" s="52"/>
      <c r="J64" s="52">
        <v>68879.8</v>
      </c>
      <c r="K64" s="52"/>
      <c r="L64" s="52">
        <v>68879.8</v>
      </c>
      <c r="M64" s="76"/>
      <c r="N64" s="52">
        <f t="shared" si="4"/>
        <v>22340.300000000003</v>
      </c>
      <c r="O64" s="52">
        <f t="shared" si="9"/>
        <v>68879.8</v>
      </c>
      <c r="P64" s="67">
        <f t="shared" si="14"/>
        <v>103.5171589807558</v>
      </c>
      <c r="Q64" s="67">
        <f t="shared" si="15"/>
        <v>100</v>
      </c>
    </row>
    <row r="65" spans="1:17" ht="47.25" hidden="1" x14ac:dyDescent="0.3">
      <c r="A65" s="11"/>
      <c r="B65" s="47" t="s">
        <v>289</v>
      </c>
      <c r="C65" s="39" t="s">
        <v>190</v>
      </c>
      <c r="D65" s="52">
        <v>30705.8</v>
      </c>
      <c r="E65" s="52"/>
      <c r="F65" s="52">
        <v>30705.8</v>
      </c>
      <c r="G65" s="52"/>
      <c r="H65" s="52">
        <v>30705.8</v>
      </c>
      <c r="I65" s="52"/>
      <c r="J65" s="52">
        <v>30705.8</v>
      </c>
      <c r="K65" s="52"/>
      <c r="L65" s="52">
        <v>30705.8</v>
      </c>
      <c r="M65" s="76"/>
      <c r="N65" s="52">
        <f t="shared" si="4"/>
        <v>0</v>
      </c>
      <c r="O65" s="52">
        <f t="shared" si="9"/>
        <v>30705.8</v>
      </c>
      <c r="P65" s="67">
        <f t="shared" si="14"/>
        <v>100</v>
      </c>
      <c r="Q65" s="67">
        <f t="shared" si="15"/>
        <v>100</v>
      </c>
    </row>
    <row r="66" spans="1:17" ht="78.75" hidden="1" x14ac:dyDescent="0.3">
      <c r="A66" s="11"/>
      <c r="B66" s="47" t="s">
        <v>290</v>
      </c>
      <c r="C66" s="40" t="s">
        <v>55</v>
      </c>
      <c r="D66" s="52">
        <v>943384.2</v>
      </c>
      <c r="E66" s="52"/>
      <c r="F66" s="52">
        <v>943384.2</v>
      </c>
      <c r="G66" s="52"/>
      <c r="H66" s="52">
        <v>943384.2</v>
      </c>
      <c r="I66" s="52"/>
      <c r="J66" s="52">
        <v>943384.2</v>
      </c>
      <c r="K66" s="52"/>
      <c r="L66" s="52">
        <v>943384.2</v>
      </c>
      <c r="M66" s="76"/>
      <c r="N66" s="52">
        <f t="shared" si="4"/>
        <v>0</v>
      </c>
      <c r="O66" s="52">
        <f t="shared" si="9"/>
        <v>943384.2</v>
      </c>
      <c r="P66" s="67">
        <f t="shared" si="14"/>
        <v>100</v>
      </c>
      <c r="Q66" s="67">
        <f t="shared" si="15"/>
        <v>100</v>
      </c>
    </row>
    <row r="67" spans="1:17" ht="47.25" hidden="1" x14ac:dyDescent="0.3">
      <c r="A67" s="11"/>
      <c r="B67" s="47" t="s">
        <v>291</v>
      </c>
      <c r="C67" s="40" t="s">
        <v>231</v>
      </c>
      <c r="D67" s="52"/>
      <c r="E67" s="52"/>
      <c r="F67" s="52"/>
      <c r="G67" s="52"/>
      <c r="H67" s="52"/>
      <c r="I67" s="52">
        <f t="shared" si="13"/>
        <v>42763</v>
      </c>
      <c r="J67" s="52">
        <v>42763</v>
      </c>
      <c r="K67" s="52"/>
      <c r="L67" s="52">
        <v>42763</v>
      </c>
      <c r="M67" s="76"/>
      <c r="N67" s="52">
        <f t="shared" si="4"/>
        <v>42763</v>
      </c>
      <c r="O67" s="52">
        <f t="shared" si="9"/>
        <v>42763</v>
      </c>
      <c r="P67" s="67"/>
      <c r="Q67" s="67">
        <f>O67/J67*100</f>
        <v>100</v>
      </c>
    </row>
    <row r="68" spans="1:17" ht="47.25" hidden="1" x14ac:dyDescent="0.3">
      <c r="A68" s="11"/>
      <c r="B68" s="47" t="s">
        <v>292</v>
      </c>
      <c r="C68" s="40" t="s">
        <v>191</v>
      </c>
      <c r="D68" s="52">
        <v>234075.2</v>
      </c>
      <c r="E68" s="52"/>
      <c r="F68" s="52">
        <v>234075.2</v>
      </c>
      <c r="G68" s="52"/>
      <c r="H68" s="52">
        <v>234075.2</v>
      </c>
      <c r="I68" s="52"/>
      <c r="J68" s="52">
        <v>234075.2</v>
      </c>
      <c r="K68" s="52"/>
      <c r="L68" s="52">
        <v>234075.2</v>
      </c>
      <c r="M68" s="76"/>
      <c r="N68" s="52">
        <f t="shared" si="4"/>
        <v>0</v>
      </c>
      <c r="O68" s="52">
        <f t="shared" si="9"/>
        <v>234075.2</v>
      </c>
      <c r="P68" s="67">
        <f>O68/F68*100</f>
        <v>100</v>
      </c>
      <c r="Q68" s="67">
        <f>O68/H68*100</f>
        <v>100</v>
      </c>
    </row>
    <row r="69" spans="1:17" ht="110.25" hidden="1" x14ac:dyDescent="0.3">
      <c r="A69" s="11"/>
      <c r="B69" s="47" t="s">
        <v>349</v>
      </c>
      <c r="C69" s="40" t="s">
        <v>79</v>
      </c>
      <c r="D69" s="52">
        <v>2394</v>
      </c>
      <c r="E69" s="52"/>
      <c r="F69" s="52">
        <v>2394</v>
      </c>
      <c r="G69" s="52"/>
      <c r="H69" s="52">
        <v>2394</v>
      </c>
      <c r="I69" s="52"/>
      <c r="J69" s="52">
        <v>2394</v>
      </c>
      <c r="K69" s="52"/>
      <c r="L69" s="52">
        <v>2394</v>
      </c>
      <c r="M69" s="76"/>
      <c r="N69" s="52">
        <f t="shared" si="4"/>
        <v>0</v>
      </c>
      <c r="O69" s="52">
        <f t="shared" si="9"/>
        <v>2394</v>
      </c>
      <c r="P69" s="67">
        <f>O69/F69*100</f>
        <v>100</v>
      </c>
      <c r="Q69" s="67">
        <f>O69/H69*100</f>
        <v>100</v>
      </c>
    </row>
    <row r="70" spans="1:17" ht="78.75" hidden="1" x14ac:dyDescent="0.3">
      <c r="A70" s="11"/>
      <c r="B70" s="47" t="s">
        <v>350</v>
      </c>
      <c r="C70" s="39" t="s">
        <v>82</v>
      </c>
      <c r="D70" s="52">
        <v>10530</v>
      </c>
      <c r="E70" s="52"/>
      <c r="F70" s="52">
        <v>10530</v>
      </c>
      <c r="G70" s="52"/>
      <c r="H70" s="52">
        <v>10530</v>
      </c>
      <c r="I70" s="52"/>
      <c r="J70" s="52">
        <v>10530</v>
      </c>
      <c r="K70" s="52"/>
      <c r="L70" s="52">
        <v>10530</v>
      </c>
      <c r="M70" s="76"/>
      <c r="N70" s="52">
        <f t="shared" ref="N70:N133" si="17">E70+G70+I70+K70+M70</f>
        <v>0</v>
      </c>
      <c r="O70" s="52">
        <f t="shared" si="9"/>
        <v>10530</v>
      </c>
      <c r="P70" s="67">
        <f>O70/F70*100</f>
        <v>100</v>
      </c>
      <c r="Q70" s="67">
        <f>O70/H70*100</f>
        <v>100</v>
      </c>
    </row>
    <row r="71" spans="1:17" ht="47.25" x14ac:dyDescent="0.3">
      <c r="A71" s="11"/>
      <c r="B71" s="47" t="s">
        <v>384</v>
      </c>
      <c r="C71" s="39" t="s">
        <v>385</v>
      </c>
      <c r="D71" s="52">
        <v>13378.5</v>
      </c>
      <c r="E71" s="52"/>
      <c r="F71" s="52">
        <v>13378.5</v>
      </c>
      <c r="G71" s="52"/>
      <c r="H71" s="52">
        <v>13378.5</v>
      </c>
      <c r="I71" s="52">
        <f t="shared" si="13"/>
        <v>-7942.5</v>
      </c>
      <c r="J71" s="52">
        <v>5436</v>
      </c>
      <c r="K71" s="52"/>
      <c r="L71" s="52">
        <v>5436</v>
      </c>
      <c r="M71" s="76">
        <v>15724.9</v>
      </c>
      <c r="N71" s="52">
        <f t="shared" si="17"/>
        <v>7782.4</v>
      </c>
      <c r="O71" s="52">
        <f t="shared" si="9"/>
        <v>21160.9</v>
      </c>
      <c r="P71" s="67">
        <f>O71/D71*100</f>
        <v>158.17094592069364</v>
      </c>
      <c r="Q71" s="67">
        <f>O71/J71*100</f>
        <v>389.27336276674026</v>
      </c>
    </row>
    <row r="72" spans="1:17" ht="31.5" hidden="1" x14ac:dyDescent="0.3">
      <c r="A72" s="11"/>
      <c r="B72" s="47" t="s">
        <v>293</v>
      </c>
      <c r="C72" s="39" t="s">
        <v>176</v>
      </c>
      <c r="D72" s="52">
        <v>133863</v>
      </c>
      <c r="E72" s="52"/>
      <c r="F72" s="52">
        <v>133863</v>
      </c>
      <c r="G72" s="52"/>
      <c r="H72" s="52">
        <v>133863</v>
      </c>
      <c r="I72" s="52"/>
      <c r="J72" s="52">
        <v>133863</v>
      </c>
      <c r="K72" s="52"/>
      <c r="L72" s="52">
        <v>133863</v>
      </c>
      <c r="M72" s="76"/>
      <c r="N72" s="52">
        <f t="shared" si="17"/>
        <v>0</v>
      </c>
      <c r="O72" s="52">
        <f t="shared" si="9"/>
        <v>133863</v>
      </c>
      <c r="P72" s="67">
        <f>O72/F72*100</f>
        <v>100</v>
      </c>
      <c r="Q72" s="67">
        <f>O72/H72*100</f>
        <v>100</v>
      </c>
    </row>
    <row r="73" spans="1:17" ht="31.5" hidden="1" x14ac:dyDescent="0.3">
      <c r="A73" s="11"/>
      <c r="B73" s="47" t="s">
        <v>294</v>
      </c>
      <c r="C73" s="39" t="s">
        <v>73</v>
      </c>
      <c r="D73" s="52">
        <v>9700</v>
      </c>
      <c r="E73" s="52"/>
      <c r="F73" s="52">
        <v>9700</v>
      </c>
      <c r="G73" s="52"/>
      <c r="H73" s="52">
        <v>9700</v>
      </c>
      <c r="I73" s="52"/>
      <c r="J73" s="52">
        <v>9700</v>
      </c>
      <c r="K73" s="52"/>
      <c r="L73" s="52">
        <v>9700</v>
      </c>
      <c r="M73" s="76"/>
      <c r="N73" s="52">
        <f t="shared" si="17"/>
        <v>0</v>
      </c>
      <c r="O73" s="52">
        <f t="shared" si="9"/>
        <v>9700</v>
      </c>
      <c r="P73" s="67">
        <f>O73/F73*100</f>
        <v>100</v>
      </c>
      <c r="Q73" s="67">
        <f>O73/H73*100</f>
        <v>100</v>
      </c>
    </row>
    <row r="74" spans="1:17" ht="78.75" hidden="1" x14ac:dyDescent="0.3">
      <c r="A74" s="11"/>
      <c r="B74" s="47" t="s">
        <v>386</v>
      </c>
      <c r="C74" s="39" t="s">
        <v>387</v>
      </c>
      <c r="D74" s="52">
        <v>2679</v>
      </c>
      <c r="E74" s="52"/>
      <c r="F74" s="52">
        <v>2679</v>
      </c>
      <c r="G74" s="52"/>
      <c r="H74" s="52">
        <v>2679</v>
      </c>
      <c r="I74" s="52"/>
      <c r="J74" s="52">
        <v>2679</v>
      </c>
      <c r="K74" s="52"/>
      <c r="L74" s="52">
        <v>2679</v>
      </c>
      <c r="M74" s="76"/>
      <c r="N74" s="52">
        <f t="shared" si="17"/>
        <v>0</v>
      </c>
      <c r="O74" s="52">
        <f t="shared" si="9"/>
        <v>2679</v>
      </c>
      <c r="P74" s="67">
        <f>O74/F74*100</f>
        <v>100</v>
      </c>
      <c r="Q74" s="67">
        <f>O74/H74*100</f>
        <v>100</v>
      </c>
    </row>
    <row r="75" spans="1:17" ht="47.25" x14ac:dyDescent="0.3">
      <c r="A75" s="11"/>
      <c r="B75" s="47" t="s">
        <v>295</v>
      </c>
      <c r="C75" s="39" t="s">
        <v>192</v>
      </c>
      <c r="D75" s="52">
        <v>2334471.9</v>
      </c>
      <c r="E75" s="52"/>
      <c r="F75" s="52">
        <v>2334471.9</v>
      </c>
      <c r="G75" s="52"/>
      <c r="H75" s="52">
        <v>2334471.9</v>
      </c>
      <c r="I75" s="52"/>
      <c r="J75" s="52">
        <v>2334471.9</v>
      </c>
      <c r="K75" s="52">
        <v>238035</v>
      </c>
      <c r="L75" s="52">
        <v>2572506.9</v>
      </c>
      <c r="M75" s="76">
        <v>667014.1</v>
      </c>
      <c r="N75" s="52">
        <f t="shared" si="17"/>
        <v>905049.1</v>
      </c>
      <c r="O75" s="52">
        <f t="shared" si="9"/>
        <v>3239521</v>
      </c>
      <c r="P75" s="67">
        <f>O75/F75*100</f>
        <v>138.76890100926039</v>
      </c>
      <c r="Q75" s="67">
        <f>O75/H75*100</f>
        <v>138.76890100926039</v>
      </c>
    </row>
    <row r="76" spans="1:17" ht="47.25" hidden="1" x14ac:dyDescent="0.3">
      <c r="A76" s="11"/>
      <c r="B76" s="47"/>
      <c r="C76" s="39" t="s">
        <v>414</v>
      </c>
      <c r="D76" s="52"/>
      <c r="E76" s="52"/>
      <c r="F76" s="52"/>
      <c r="G76" s="52"/>
      <c r="H76" s="52"/>
      <c r="I76" s="52"/>
      <c r="J76" s="52"/>
      <c r="K76" s="52"/>
      <c r="L76" s="72">
        <v>606418.4</v>
      </c>
      <c r="M76" s="76"/>
      <c r="N76" s="72">
        <f t="shared" si="17"/>
        <v>0</v>
      </c>
      <c r="O76" s="52"/>
      <c r="P76" s="67"/>
      <c r="Q76" s="67"/>
    </row>
    <row r="77" spans="1:17" ht="63" hidden="1" x14ac:dyDescent="0.3">
      <c r="A77" s="11"/>
      <c r="B77" s="47" t="s">
        <v>296</v>
      </c>
      <c r="C77" s="39" t="s">
        <v>193</v>
      </c>
      <c r="D77" s="52">
        <v>716269.7</v>
      </c>
      <c r="E77" s="52"/>
      <c r="F77" s="52">
        <v>716269.7</v>
      </c>
      <c r="G77" s="52">
        <f t="shared" si="16"/>
        <v>183.20000000006985</v>
      </c>
      <c r="H77" s="52">
        <v>716452.9</v>
      </c>
      <c r="I77" s="52"/>
      <c r="J77" s="52">
        <v>716452.9</v>
      </c>
      <c r="K77" s="52"/>
      <c r="L77" s="52">
        <v>716452.9</v>
      </c>
      <c r="M77" s="76"/>
      <c r="N77" s="52">
        <f t="shared" si="17"/>
        <v>183.20000000006985</v>
      </c>
      <c r="O77" s="52">
        <f t="shared" ref="O77:O109" si="18">L77+M77</f>
        <v>716452.9</v>
      </c>
      <c r="P77" s="67">
        <f t="shared" ref="P77:P97" si="19">O77/F77*100</f>
        <v>100.02557695795313</v>
      </c>
      <c r="Q77" s="67">
        <f t="shared" ref="Q77:Q97" si="20">O77/H77*100</f>
        <v>100</v>
      </c>
    </row>
    <row r="78" spans="1:17" ht="63" x14ac:dyDescent="0.3">
      <c r="A78" s="7"/>
      <c r="B78" s="47" t="s">
        <v>388</v>
      </c>
      <c r="C78" s="39" t="s">
        <v>389</v>
      </c>
      <c r="D78" s="52">
        <v>995106.2</v>
      </c>
      <c r="E78" s="52"/>
      <c r="F78" s="52">
        <f>D78</f>
        <v>995106.2</v>
      </c>
      <c r="G78" s="52"/>
      <c r="H78" s="52">
        <f>F78</f>
        <v>995106.2</v>
      </c>
      <c r="I78" s="52"/>
      <c r="J78" s="52">
        <v>995106.2</v>
      </c>
      <c r="K78" s="52"/>
      <c r="L78" s="52">
        <v>995106.2</v>
      </c>
      <c r="M78" s="76">
        <v>-16800</v>
      </c>
      <c r="N78" s="52">
        <f t="shared" si="17"/>
        <v>-16800</v>
      </c>
      <c r="O78" s="52">
        <f t="shared" si="18"/>
        <v>978306.2</v>
      </c>
      <c r="P78" s="67">
        <f t="shared" si="19"/>
        <v>98.31173798334288</v>
      </c>
      <c r="Q78" s="67">
        <f t="shared" si="20"/>
        <v>98.31173798334288</v>
      </c>
    </row>
    <row r="79" spans="1:17" ht="78.75" hidden="1" x14ac:dyDescent="0.3">
      <c r="A79" s="11"/>
      <c r="B79" s="47" t="s">
        <v>390</v>
      </c>
      <c r="C79" s="39" t="s">
        <v>391</v>
      </c>
      <c r="D79" s="52">
        <v>31297.200000000001</v>
      </c>
      <c r="E79" s="52"/>
      <c r="F79" s="52">
        <v>31297.200000000001</v>
      </c>
      <c r="G79" s="52"/>
      <c r="H79" s="52">
        <v>31297.200000000001</v>
      </c>
      <c r="I79" s="52"/>
      <c r="J79" s="52">
        <v>31297.200000000001</v>
      </c>
      <c r="K79" s="52"/>
      <c r="L79" s="52">
        <v>31297.200000000001</v>
      </c>
      <c r="M79" s="76"/>
      <c r="N79" s="52">
        <f t="shared" si="17"/>
        <v>0</v>
      </c>
      <c r="O79" s="52">
        <f t="shared" si="18"/>
        <v>31297.200000000001</v>
      </c>
      <c r="P79" s="67">
        <f t="shared" si="19"/>
        <v>100</v>
      </c>
      <c r="Q79" s="67">
        <f t="shared" si="20"/>
        <v>100</v>
      </c>
    </row>
    <row r="80" spans="1:17" ht="63" hidden="1" x14ac:dyDescent="0.3">
      <c r="A80" s="11"/>
      <c r="B80" s="47" t="s">
        <v>297</v>
      </c>
      <c r="C80" s="39" t="s">
        <v>80</v>
      </c>
      <c r="D80" s="52">
        <v>200738.3</v>
      </c>
      <c r="E80" s="52"/>
      <c r="F80" s="52">
        <v>200738.3</v>
      </c>
      <c r="G80" s="52"/>
      <c r="H80" s="52">
        <v>200738.3</v>
      </c>
      <c r="I80" s="52"/>
      <c r="J80" s="52">
        <v>200738.3</v>
      </c>
      <c r="K80" s="52"/>
      <c r="L80" s="52">
        <v>200738.3</v>
      </c>
      <c r="M80" s="76"/>
      <c r="N80" s="52">
        <f t="shared" si="17"/>
        <v>0</v>
      </c>
      <c r="O80" s="52">
        <f t="shared" si="18"/>
        <v>200738.3</v>
      </c>
      <c r="P80" s="67">
        <f t="shared" si="19"/>
        <v>100</v>
      </c>
      <c r="Q80" s="67">
        <f t="shared" si="20"/>
        <v>100</v>
      </c>
    </row>
    <row r="81" spans="1:17" ht="78.75" hidden="1" x14ac:dyDescent="0.3">
      <c r="A81" s="11"/>
      <c r="B81" s="47" t="s">
        <v>351</v>
      </c>
      <c r="C81" s="41" t="s">
        <v>56</v>
      </c>
      <c r="D81" s="52">
        <v>5306.3</v>
      </c>
      <c r="E81" s="52"/>
      <c r="F81" s="52">
        <v>5306.3</v>
      </c>
      <c r="G81" s="52"/>
      <c r="H81" s="52">
        <v>5306.3</v>
      </c>
      <c r="I81" s="52"/>
      <c r="J81" s="52">
        <v>5306.3</v>
      </c>
      <c r="K81" s="52"/>
      <c r="L81" s="52">
        <v>5306.3</v>
      </c>
      <c r="M81" s="76"/>
      <c r="N81" s="52">
        <f t="shared" si="17"/>
        <v>0</v>
      </c>
      <c r="O81" s="52">
        <f t="shared" si="18"/>
        <v>5306.3</v>
      </c>
      <c r="P81" s="67">
        <f t="shared" si="19"/>
        <v>100</v>
      </c>
      <c r="Q81" s="67">
        <f t="shared" si="20"/>
        <v>100</v>
      </c>
    </row>
    <row r="82" spans="1:17" ht="47.25" hidden="1" x14ac:dyDescent="0.3">
      <c r="A82" s="27"/>
      <c r="B82" s="47" t="s">
        <v>298</v>
      </c>
      <c r="C82" s="38" t="s">
        <v>41</v>
      </c>
      <c r="D82" s="52">
        <v>7003</v>
      </c>
      <c r="E82" s="52"/>
      <c r="F82" s="52">
        <v>7003</v>
      </c>
      <c r="G82" s="52"/>
      <c r="H82" s="52">
        <v>7003</v>
      </c>
      <c r="I82" s="52"/>
      <c r="J82" s="52">
        <v>7003</v>
      </c>
      <c r="K82" s="52"/>
      <c r="L82" s="52">
        <v>7003</v>
      </c>
      <c r="M82" s="76"/>
      <c r="N82" s="52">
        <f t="shared" si="17"/>
        <v>0</v>
      </c>
      <c r="O82" s="52">
        <f t="shared" si="18"/>
        <v>7003</v>
      </c>
      <c r="P82" s="67">
        <f t="shared" si="19"/>
        <v>100</v>
      </c>
      <c r="Q82" s="67">
        <f t="shared" si="20"/>
        <v>100</v>
      </c>
    </row>
    <row r="83" spans="1:17" ht="63" hidden="1" customHeight="1" x14ac:dyDescent="0.3">
      <c r="A83" s="27"/>
      <c r="B83" s="47" t="s">
        <v>392</v>
      </c>
      <c r="C83" s="38" t="s">
        <v>393</v>
      </c>
      <c r="D83" s="52">
        <v>7141</v>
      </c>
      <c r="E83" s="52"/>
      <c r="F83" s="52">
        <v>7141</v>
      </c>
      <c r="G83" s="52"/>
      <c r="H83" s="52">
        <v>7141</v>
      </c>
      <c r="I83" s="52"/>
      <c r="J83" s="52">
        <v>7141</v>
      </c>
      <c r="K83" s="52"/>
      <c r="L83" s="52">
        <v>7141</v>
      </c>
      <c r="M83" s="76"/>
      <c r="N83" s="52">
        <f t="shared" si="17"/>
        <v>0</v>
      </c>
      <c r="O83" s="52">
        <f t="shared" si="18"/>
        <v>7141</v>
      </c>
      <c r="P83" s="67">
        <f t="shared" si="19"/>
        <v>100</v>
      </c>
      <c r="Q83" s="67">
        <f t="shared" si="20"/>
        <v>100</v>
      </c>
    </row>
    <row r="84" spans="1:17" ht="47.25" hidden="1" x14ac:dyDescent="0.3">
      <c r="A84" s="11"/>
      <c r="B84" s="47" t="s">
        <v>299</v>
      </c>
      <c r="C84" s="40" t="s">
        <v>44</v>
      </c>
      <c r="D84" s="52">
        <v>23047.8</v>
      </c>
      <c r="E84" s="52"/>
      <c r="F84" s="52">
        <v>23047.8</v>
      </c>
      <c r="G84" s="52"/>
      <c r="H84" s="52">
        <v>23047.8</v>
      </c>
      <c r="I84" s="52"/>
      <c r="J84" s="52">
        <v>23047.8</v>
      </c>
      <c r="K84" s="52"/>
      <c r="L84" s="52">
        <v>23047.8</v>
      </c>
      <c r="M84" s="76"/>
      <c r="N84" s="52">
        <f t="shared" si="17"/>
        <v>0</v>
      </c>
      <c r="O84" s="52">
        <f t="shared" si="18"/>
        <v>23047.8</v>
      </c>
      <c r="P84" s="67">
        <f t="shared" si="19"/>
        <v>100</v>
      </c>
      <c r="Q84" s="67">
        <f t="shared" si="20"/>
        <v>100</v>
      </c>
    </row>
    <row r="85" spans="1:17" ht="31.5" hidden="1" x14ac:dyDescent="0.3">
      <c r="A85" s="11"/>
      <c r="B85" s="47" t="s">
        <v>394</v>
      </c>
      <c r="C85" s="40" t="s">
        <v>395</v>
      </c>
      <c r="D85" s="52">
        <v>155289.1</v>
      </c>
      <c r="E85" s="52"/>
      <c r="F85" s="52">
        <v>155289.1</v>
      </c>
      <c r="G85" s="52"/>
      <c r="H85" s="52">
        <v>155289.1</v>
      </c>
      <c r="I85" s="52"/>
      <c r="J85" s="52">
        <v>155289.1</v>
      </c>
      <c r="K85" s="52"/>
      <c r="L85" s="52">
        <v>155289.1</v>
      </c>
      <c r="M85" s="76"/>
      <c r="N85" s="52">
        <f t="shared" si="17"/>
        <v>0</v>
      </c>
      <c r="O85" s="52">
        <f t="shared" si="18"/>
        <v>155289.1</v>
      </c>
      <c r="P85" s="67">
        <f t="shared" si="19"/>
        <v>100</v>
      </c>
      <c r="Q85" s="67">
        <f t="shared" si="20"/>
        <v>100</v>
      </c>
    </row>
    <row r="86" spans="1:17" ht="63" hidden="1" x14ac:dyDescent="0.3">
      <c r="A86" s="7"/>
      <c r="B86" s="47" t="s">
        <v>300</v>
      </c>
      <c r="C86" s="13" t="s">
        <v>200</v>
      </c>
      <c r="D86" s="52">
        <v>10694.2</v>
      </c>
      <c r="E86" s="52"/>
      <c r="F86" s="52">
        <v>10694.2</v>
      </c>
      <c r="G86" s="52"/>
      <c r="H86" s="52">
        <v>10694.2</v>
      </c>
      <c r="I86" s="52"/>
      <c r="J86" s="52">
        <v>10694.2</v>
      </c>
      <c r="K86" s="52"/>
      <c r="L86" s="52">
        <v>10694.2</v>
      </c>
      <c r="M86" s="76"/>
      <c r="N86" s="52">
        <f t="shared" si="17"/>
        <v>0</v>
      </c>
      <c r="O86" s="52">
        <f t="shared" si="18"/>
        <v>10694.2</v>
      </c>
      <c r="P86" s="67">
        <f t="shared" si="19"/>
        <v>100</v>
      </c>
      <c r="Q86" s="67">
        <f t="shared" si="20"/>
        <v>100</v>
      </c>
    </row>
    <row r="87" spans="1:17" ht="47.25" hidden="1" x14ac:dyDescent="0.3">
      <c r="A87" s="11"/>
      <c r="B87" s="47" t="s">
        <v>396</v>
      </c>
      <c r="C87" s="13" t="s">
        <v>397</v>
      </c>
      <c r="D87" s="52">
        <v>177137.6</v>
      </c>
      <c r="E87" s="52">
        <f>F87-D87</f>
        <v>-177137.6</v>
      </c>
      <c r="F87" s="52"/>
      <c r="G87" s="52"/>
      <c r="H87" s="52"/>
      <c r="I87" s="52"/>
      <c r="J87" s="52"/>
      <c r="K87" s="52"/>
      <c r="L87" s="2"/>
      <c r="M87" s="76"/>
      <c r="N87" s="2">
        <f t="shared" si="17"/>
        <v>-177137.6</v>
      </c>
      <c r="O87" s="52">
        <f t="shared" si="18"/>
        <v>0</v>
      </c>
      <c r="P87" s="67" t="e">
        <f t="shared" si="19"/>
        <v>#DIV/0!</v>
      </c>
      <c r="Q87" s="67" t="e">
        <f t="shared" si="20"/>
        <v>#DIV/0!</v>
      </c>
    </row>
    <row r="88" spans="1:17" ht="31.5" hidden="1" x14ac:dyDescent="0.3">
      <c r="A88" s="11"/>
      <c r="B88" s="47" t="s">
        <v>301</v>
      </c>
      <c r="C88" s="40" t="s">
        <v>46</v>
      </c>
      <c r="D88" s="52">
        <v>17677.3</v>
      </c>
      <c r="E88" s="52"/>
      <c r="F88" s="52">
        <v>17677.3</v>
      </c>
      <c r="G88" s="52"/>
      <c r="H88" s="52">
        <v>17677.3</v>
      </c>
      <c r="I88" s="52"/>
      <c r="J88" s="52">
        <v>17677.3</v>
      </c>
      <c r="K88" s="52"/>
      <c r="L88" s="52">
        <v>17677.3</v>
      </c>
      <c r="M88" s="76"/>
      <c r="N88" s="52">
        <f t="shared" si="17"/>
        <v>0</v>
      </c>
      <c r="O88" s="52">
        <f t="shared" si="18"/>
        <v>17677.3</v>
      </c>
      <c r="P88" s="67">
        <f t="shared" si="19"/>
        <v>100</v>
      </c>
      <c r="Q88" s="67">
        <f t="shared" si="20"/>
        <v>100</v>
      </c>
    </row>
    <row r="89" spans="1:17" ht="47.25" hidden="1" x14ac:dyDescent="0.3">
      <c r="A89" s="11"/>
      <c r="B89" s="47" t="s">
        <v>302</v>
      </c>
      <c r="C89" s="39" t="s">
        <v>57</v>
      </c>
      <c r="D89" s="52">
        <v>363791.9</v>
      </c>
      <c r="E89" s="52"/>
      <c r="F89" s="52">
        <v>363791.9</v>
      </c>
      <c r="G89" s="52"/>
      <c r="H89" s="52">
        <v>363791.9</v>
      </c>
      <c r="I89" s="52"/>
      <c r="J89" s="52">
        <v>363791.9</v>
      </c>
      <c r="K89" s="52"/>
      <c r="L89" s="52">
        <v>363791.9</v>
      </c>
      <c r="M89" s="76"/>
      <c r="N89" s="52">
        <f t="shared" si="17"/>
        <v>0</v>
      </c>
      <c r="O89" s="52">
        <f t="shared" si="18"/>
        <v>363791.9</v>
      </c>
      <c r="P89" s="67">
        <f t="shared" si="19"/>
        <v>100</v>
      </c>
      <c r="Q89" s="67">
        <f t="shared" si="20"/>
        <v>100</v>
      </c>
    </row>
    <row r="90" spans="1:17" ht="47.25" x14ac:dyDescent="0.3">
      <c r="A90" s="11"/>
      <c r="B90" s="47" t="s">
        <v>303</v>
      </c>
      <c r="C90" s="39" t="s">
        <v>58</v>
      </c>
      <c r="D90" s="52">
        <v>465553</v>
      </c>
      <c r="E90" s="52"/>
      <c r="F90" s="52">
        <v>465553</v>
      </c>
      <c r="G90" s="52"/>
      <c r="H90" s="52">
        <v>465553</v>
      </c>
      <c r="I90" s="52"/>
      <c r="J90" s="52">
        <v>465553</v>
      </c>
      <c r="K90" s="52"/>
      <c r="L90" s="52">
        <v>465553</v>
      </c>
      <c r="M90" s="76">
        <v>-4238</v>
      </c>
      <c r="N90" s="52">
        <f t="shared" si="17"/>
        <v>-4238</v>
      </c>
      <c r="O90" s="52">
        <f t="shared" si="18"/>
        <v>461315</v>
      </c>
      <c r="P90" s="67">
        <f t="shared" si="19"/>
        <v>99.089684740512894</v>
      </c>
      <c r="Q90" s="67">
        <f t="shared" si="20"/>
        <v>99.089684740512894</v>
      </c>
    </row>
    <row r="91" spans="1:17" ht="36.75" hidden="1" customHeight="1" x14ac:dyDescent="0.3">
      <c r="A91" s="11"/>
      <c r="B91" s="47" t="s">
        <v>304</v>
      </c>
      <c r="C91" s="39" t="s">
        <v>74</v>
      </c>
      <c r="D91" s="52">
        <v>11647.4</v>
      </c>
      <c r="E91" s="52"/>
      <c r="F91" s="52">
        <v>11647.4</v>
      </c>
      <c r="G91" s="52"/>
      <c r="H91" s="52">
        <v>11647.4</v>
      </c>
      <c r="I91" s="52"/>
      <c r="J91" s="52">
        <v>11647.4</v>
      </c>
      <c r="K91" s="52"/>
      <c r="L91" s="52">
        <v>11647.4</v>
      </c>
      <c r="M91" s="76"/>
      <c r="N91" s="52">
        <f t="shared" si="17"/>
        <v>0</v>
      </c>
      <c r="O91" s="52">
        <f t="shared" si="18"/>
        <v>11647.4</v>
      </c>
      <c r="P91" s="67">
        <f t="shared" si="19"/>
        <v>100</v>
      </c>
      <c r="Q91" s="67">
        <f t="shared" si="20"/>
        <v>100</v>
      </c>
    </row>
    <row r="92" spans="1:17" ht="47.25" hidden="1" customHeight="1" x14ac:dyDescent="0.3">
      <c r="A92" s="27"/>
      <c r="B92" s="47" t="s">
        <v>305</v>
      </c>
      <c r="C92" s="38" t="s">
        <v>47</v>
      </c>
      <c r="D92" s="52">
        <v>5749.4</v>
      </c>
      <c r="E92" s="52"/>
      <c r="F92" s="52">
        <v>5749.4</v>
      </c>
      <c r="G92" s="52"/>
      <c r="H92" s="52">
        <v>5749.4</v>
      </c>
      <c r="I92" s="52"/>
      <c r="J92" s="52">
        <v>5749.4</v>
      </c>
      <c r="K92" s="52"/>
      <c r="L92" s="52">
        <v>5749.4</v>
      </c>
      <c r="M92" s="76"/>
      <c r="N92" s="52">
        <f t="shared" si="17"/>
        <v>0</v>
      </c>
      <c r="O92" s="52">
        <f t="shared" si="18"/>
        <v>5749.4</v>
      </c>
      <c r="P92" s="67">
        <f t="shared" si="19"/>
        <v>100</v>
      </c>
      <c r="Q92" s="67">
        <f t="shared" si="20"/>
        <v>100</v>
      </c>
    </row>
    <row r="93" spans="1:17" ht="47.25" x14ac:dyDescent="0.3">
      <c r="A93" s="27"/>
      <c r="B93" s="47" t="s">
        <v>306</v>
      </c>
      <c r="C93" s="38" t="s">
        <v>42</v>
      </c>
      <c r="D93" s="52">
        <v>5994.6</v>
      </c>
      <c r="E93" s="52"/>
      <c r="F93" s="52">
        <v>5994.6</v>
      </c>
      <c r="G93" s="52"/>
      <c r="H93" s="52">
        <v>5994.6</v>
      </c>
      <c r="I93" s="52"/>
      <c r="J93" s="52">
        <v>5994.6</v>
      </c>
      <c r="K93" s="52"/>
      <c r="L93" s="52">
        <v>5994.6</v>
      </c>
      <c r="M93" s="76">
        <v>1935.4</v>
      </c>
      <c r="N93" s="52">
        <f t="shared" si="17"/>
        <v>1935.4</v>
      </c>
      <c r="O93" s="52">
        <f t="shared" si="18"/>
        <v>7930</v>
      </c>
      <c r="P93" s="67">
        <f t="shared" si="19"/>
        <v>132.28572381810295</v>
      </c>
      <c r="Q93" s="67">
        <f t="shared" si="20"/>
        <v>132.28572381810295</v>
      </c>
    </row>
    <row r="94" spans="1:17" ht="31.5" x14ac:dyDescent="0.3">
      <c r="A94" s="27"/>
      <c r="B94" s="47" t="s">
        <v>398</v>
      </c>
      <c r="C94" s="38" t="s">
        <v>399</v>
      </c>
      <c r="D94" s="52">
        <v>70371.399999999994</v>
      </c>
      <c r="E94" s="52"/>
      <c r="F94" s="52">
        <v>70371.399999999994</v>
      </c>
      <c r="G94" s="52"/>
      <c r="H94" s="52">
        <v>70371.399999999994</v>
      </c>
      <c r="I94" s="52"/>
      <c r="J94" s="52">
        <v>70371.399999999994</v>
      </c>
      <c r="K94" s="52"/>
      <c r="L94" s="52">
        <v>70371.399999999994</v>
      </c>
      <c r="M94" s="76">
        <v>6591.6</v>
      </c>
      <c r="N94" s="52">
        <f t="shared" si="17"/>
        <v>6591.6</v>
      </c>
      <c r="O94" s="52">
        <f t="shared" si="18"/>
        <v>76963</v>
      </c>
      <c r="P94" s="67">
        <f t="shared" si="19"/>
        <v>109.36687347416706</v>
      </c>
      <c r="Q94" s="67">
        <f t="shared" si="20"/>
        <v>109.36687347416706</v>
      </c>
    </row>
    <row r="95" spans="1:17" ht="47.25" hidden="1" x14ac:dyDescent="0.3">
      <c r="A95" s="27"/>
      <c r="B95" s="47" t="s">
        <v>307</v>
      </c>
      <c r="C95" s="38" t="s">
        <v>194</v>
      </c>
      <c r="D95" s="52">
        <v>219096</v>
      </c>
      <c r="E95" s="52"/>
      <c r="F95" s="52">
        <v>219096</v>
      </c>
      <c r="G95" s="52"/>
      <c r="H95" s="52">
        <v>219096</v>
      </c>
      <c r="I95" s="52"/>
      <c r="J95" s="52">
        <v>219096</v>
      </c>
      <c r="K95" s="87"/>
      <c r="L95" s="52">
        <v>219096</v>
      </c>
      <c r="M95" s="76"/>
      <c r="N95" s="52">
        <f t="shared" si="17"/>
        <v>0</v>
      </c>
      <c r="O95" s="52">
        <f t="shared" si="18"/>
        <v>219096</v>
      </c>
      <c r="P95" s="67">
        <f t="shared" si="19"/>
        <v>100</v>
      </c>
      <c r="Q95" s="67">
        <f t="shared" si="20"/>
        <v>100</v>
      </c>
    </row>
    <row r="96" spans="1:17" ht="47.25" hidden="1" x14ac:dyDescent="0.3">
      <c r="A96" s="7"/>
      <c r="B96" s="47" t="s">
        <v>308</v>
      </c>
      <c r="C96" s="9" t="s">
        <v>59</v>
      </c>
      <c r="D96" s="52">
        <v>145533.9</v>
      </c>
      <c r="E96" s="52"/>
      <c r="F96" s="52">
        <v>145533.9</v>
      </c>
      <c r="G96" s="52"/>
      <c r="H96" s="52">
        <v>145533.9</v>
      </c>
      <c r="I96" s="52"/>
      <c r="J96" s="52">
        <v>145533.9</v>
      </c>
      <c r="K96" s="52"/>
      <c r="L96" s="52">
        <v>145533.9</v>
      </c>
      <c r="M96" s="76"/>
      <c r="N96" s="52">
        <f t="shared" si="17"/>
        <v>0</v>
      </c>
      <c r="O96" s="52">
        <f t="shared" si="18"/>
        <v>145533.9</v>
      </c>
      <c r="P96" s="67">
        <f t="shared" si="19"/>
        <v>100</v>
      </c>
      <c r="Q96" s="67">
        <f t="shared" si="20"/>
        <v>100</v>
      </c>
    </row>
    <row r="97" spans="1:17" ht="33.75" hidden="1" customHeight="1" x14ac:dyDescent="0.3">
      <c r="A97" s="7"/>
      <c r="B97" s="47" t="s">
        <v>309</v>
      </c>
      <c r="C97" s="9" t="s">
        <v>195</v>
      </c>
      <c r="D97" s="52">
        <v>43806</v>
      </c>
      <c r="E97" s="52"/>
      <c r="F97" s="52">
        <v>43806</v>
      </c>
      <c r="G97" s="52"/>
      <c r="H97" s="52">
        <v>43806</v>
      </c>
      <c r="I97" s="52"/>
      <c r="J97" s="52">
        <v>43806</v>
      </c>
      <c r="K97" s="52"/>
      <c r="L97" s="52">
        <v>43806</v>
      </c>
      <c r="M97" s="76"/>
      <c r="N97" s="52">
        <f t="shared" si="17"/>
        <v>0</v>
      </c>
      <c r="O97" s="52">
        <f t="shared" si="18"/>
        <v>43806</v>
      </c>
      <c r="P97" s="67">
        <f t="shared" si="19"/>
        <v>100</v>
      </c>
      <c r="Q97" s="67">
        <f t="shared" si="20"/>
        <v>100</v>
      </c>
    </row>
    <row r="98" spans="1:17" ht="31.5" hidden="1" x14ac:dyDescent="0.3">
      <c r="A98" s="7"/>
      <c r="B98" s="47" t="s">
        <v>310</v>
      </c>
      <c r="C98" s="13" t="s">
        <v>75</v>
      </c>
      <c r="D98" s="52">
        <v>408783.7</v>
      </c>
      <c r="E98" s="52"/>
      <c r="F98" s="52">
        <v>408783.7</v>
      </c>
      <c r="G98" s="52"/>
      <c r="H98" s="52">
        <v>408783.7</v>
      </c>
      <c r="I98" s="52">
        <f t="shared" si="13"/>
        <v>-123.60000000003492</v>
      </c>
      <c r="J98" s="52">
        <v>408660.1</v>
      </c>
      <c r="K98" s="52"/>
      <c r="L98" s="52">
        <v>408660.1</v>
      </c>
      <c r="M98" s="76"/>
      <c r="N98" s="52">
        <f t="shared" si="17"/>
        <v>-123.60000000003492</v>
      </c>
      <c r="O98" s="52">
        <f t="shared" si="18"/>
        <v>408660.1</v>
      </c>
      <c r="P98" s="67">
        <f>O98/D98*100</f>
        <v>99.969763960745013</v>
      </c>
      <c r="Q98" s="67">
        <f>O98/J98*100</f>
        <v>100</v>
      </c>
    </row>
    <row r="99" spans="1:17" ht="47.25" hidden="1" x14ac:dyDescent="0.3">
      <c r="A99" s="7"/>
      <c r="B99" s="47" t="s">
        <v>311</v>
      </c>
      <c r="C99" s="13" t="s">
        <v>40</v>
      </c>
      <c r="D99" s="52">
        <v>5503</v>
      </c>
      <c r="E99" s="52"/>
      <c r="F99" s="52">
        <v>5503</v>
      </c>
      <c r="G99" s="52"/>
      <c r="H99" s="52">
        <v>5503</v>
      </c>
      <c r="I99" s="52"/>
      <c r="J99" s="52">
        <v>5503</v>
      </c>
      <c r="K99" s="52"/>
      <c r="L99" s="52">
        <v>5503</v>
      </c>
      <c r="M99" s="76"/>
      <c r="N99" s="52">
        <f t="shared" si="17"/>
        <v>0</v>
      </c>
      <c r="O99" s="52">
        <f t="shared" si="18"/>
        <v>5503</v>
      </c>
      <c r="P99" s="67">
        <f t="shared" ref="P99:P105" si="21">O99/F99*100</f>
        <v>100</v>
      </c>
      <c r="Q99" s="67">
        <f t="shared" ref="Q99:Q105" si="22">O99/H99*100</f>
        <v>100</v>
      </c>
    </row>
    <row r="100" spans="1:17" ht="31.5" x14ac:dyDescent="0.3">
      <c r="A100" s="7"/>
      <c r="B100" s="47" t="s">
        <v>312</v>
      </c>
      <c r="C100" s="13" t="s">
        <v>76</v>
      </c>
      <c r="D100" s="52">
        <v>161746</v>
      </c>
      <c r="E100" s="52"/>
      <c r="F100" s="52">
        <v>161746</v>
      </c>
      <c r="G100" s="52"/>
      <c r="H100" s="52">
        <v>161746</v>
      </c>
      <c r="I100" s="52"/>
      <c r="J100" s="52">
        <v>161746</v>
      </c>
      <c r="K100" s="52">
        <v>386392.4</v>
      </c>
      <c r="L100" s="52">
        <v>548138.4</v>
      </c>
      <c r="M100" s="76">
        <f>O100-L100</f>
        <v>-409944.30000000005</v>
      </c>
      <c r="N100" s="52">
        <f t="shared" si="17"/>
        <v>-23551.900000000023</v>
      </c>
      <c r="O100" s="52">
        <v>138194.1</v>
      </c>
      <c r="P100" s="67">
        <f t="shared" si="21"/>
        <v>85.438959850629999</v>
      </c>
      <c r="Q100" s="67">
        <f t="shared" si="22"/>
        <v>85.438959850629999</v>
      </c>
    </row>
    <row r="101" spans="1:17" ht="63" hidden="1" x14ac:dyDescent="0.3">
      <c r="A101" s="7"/>
      <c r="B101" s="47" t="s">
        <v>313</v>
      </c>
      <c r="C101" s="13" t="s">
        <v>77</v>
      </c>
      <c r="D101" s="52">
        <v>153969.79999999999</v>
      </c>
      <c r="E101" s="52"/>
      <c r="F101" s="52">
        <v>153969.79999999999</v>
      </c>
      <c r="G101" s="52"/>
      <c r="H101" s="52">
        <v>153969.79999999999</v>
      </c>
      <c r="I101" s="52"/>
      <c r="J101" s="52">
        <v>153969.79999999999</v>
      </c>
      <c r="K101" s="52"/>
      <c r="L101" s="52">
        <v>153969.79999999999</v>
      </c>
      <c r="M101" s="76"/>
      <c r="N101" s="52">
        <f t="shared" si="17"/>
        <v>0</v>
      </c>
      <c r="O101" s="52">
        <f t="shared" si="18"/>
        <v>153969.79999999999</v>
      </c>
      <c r="P101" s="67">
        <f t="shared" si="21"/>
        <v>100</v>
      </c>
      <c r="Q101" s="67">
        <f t="shared" si="22"/>
        <v>100</v>
      </c>
    </row>
    <row r="102" spans="1:17" ht="126" hidden="1" x14ac:dyDescent="0.3">
      <c r="A102" s="7"/>
      <c r="B102" s="47" t="s">
        <v>352</v>
      </c>
      <c r="C102" s="13" t="s">
        <v>199</v>
      </c>
      <c r="D102" s="52">
        <v>4549.8999999999996</v>
      </c>
      <c r="E102" s="52"/>
      <c r="F102" s="52">
        <v>4549.8999999999996</v>
      </c>
      <c r="G102" s="52"/>
      <c r="H102" s="52">
        <v>4549.8999999999996</v>
      </c>
      <c r="I102" s="52"/>
      <c r="J102" s="52">
        <v>4549.8999999999996</v>
      </c>
      <c r="K102" s="52"/>
      <c r="L102" s="52">
        <v>4549.8999999999996</v>
      </c>
      <c r="M102" s="76"/>
      <c r="N102" s="52">
        <f t="shared" si="17"/>
        <v>0</v>
      </c>
      <c r="O102" s="52">
        <f t="shared" si="18"/>
        <v>4549.8999999999996</v>
      </c>
      <c r="P102" s="67">
        <f t="shared" si="21"/>
        <v>100</v>
      </c>
      <c r="Q102" s="67">
        <f t="shared" si="22"/>
        <v>100</v>
      </c>
    </row>
    <row r="103" spans="1:17" ht="47.25" x14ac:dyDescent="0.3">
      <c r="A103" s="7"/>
      <c r="B103" s="47" t="s">
        <v>314</v>
      </c>
      <c r="C103" s="13" t="s">
        <v>70</v>
      </c>
      <c r="D103" s="52">
        <v>337308</v>
      </c>
      <c r="E103" s="52"/>
      <c r="F103" s="52">
        <v>337308</v>
      </c>
      <c r="G103" s="52"/>
      <c r="H103" s="52">
        <v>337308</v>
      </c>
      <c r="I103" s="52"/>
      <c r="J103" s="52">
        <v>337308</v>
      </c>
      <c r="K103" s="52"/>
      <c r="L103" s="52">
        <v>337308</v>
      </c>
      <c r="M103" s="76">
        <v>164112.9</v>
      </c>
      <c r="N103" s="52">
        <f t="shared" si="17"/>
        <v>164112.9</v>
      </c>
      <c r="O103" s="52">
        <f t="shared" si="18"/>
        <v>501420.9</v>
      </c>
      <c r="P103" s="67">
        <f t="shared" si="21"/>
        <v>148.65372300686616</v>
      </c>
      <c r="Q103" s="67">
        <f t="shared" si="22"/>
        <v>148.65372300686616</v>
      </c>
    </row>
    <row r="104" spans="1:17" ht="94.5" hidden="1" x14ac:dyDescent="0.3">
      <c r="A104" s="7"/>
      <c r="B104" s="47" t="s">
        <v>353</v>
      </c>
      <c r="C104" s="13" t="s">
        <v>208</v>
      </c>
      <c r="D104" s="52"/>
      <c r="E104" s="52">
        <f>F104-D104</f>
        <v>177137.6</v>
      </c>
      <c r="F104" s="52">
        <v>177137.6</v>
      </c>
      <c r="G104" s="52"/>
      <c r="H104" s="52">
        <v>177137.6</v>
      </c>
      <c r="I104" s="52"/>
      <c r="J104" s="52">
        <v>177137.6</v>
      </c>
      <c r="K104" s="52"/>
      <c r="L104" s="52">
        <v>177137.6</v>
      </c>
      <c r="M104" s="76"/>
      <c r="N104" s="52">
        <f t="shared" si="17"/>
        <v>177137.6</v>
      </c>
      <c r="O104" s="52">
        <f t="shared" si="18"/>
        <v>177137.6</v>
      </c>
      <c r="P104" s="67">
        <f t="shared" si="21"/>
        <v>100</v>
      </c>
      <c r="Q104" s="67">
        <f t="shared" si="22"/>
        <v>100</v>
      </c>
    </row>
    <row r="105" spans="1:17" ht="63" hidden="1" x14ac:dyDescent="0.3">
      <c r="A105" s="7"/>
      <c r="B105" s="47" t="s">
        <v>315</v>
      </c>
      <c r="C105" s="13" t="s">
        <v>196</v>
      </c>
      <c r="D105" s="52">
        <v>43084.6</v>
      </c>
      <c r="E105" s="52"/>
      <c r="F105" s="52">
        <v>43084.6</v>
      </c>
      <c r="G105" s="52"/>
      <c r="H105" s="52">
        <v>43084.6</v>
      </c>
      <c r="I105" s="52"/>
      <c r="J105" s="52">
        <v>43084.6</v>
      </c>
      <c r="K105" s="52"/>
      <c r="L105" s="52">
        <v>43084.6</v>
      </c>
      <c r="M105" s="76"/>
      <c r="N105" s="52">
        <f t="shared" si="17"/>
        <v>0</v>
      </c>
      <c r="O105" s="52">
        <f t="shared" si="18"/>
        <v>43084.6</v>
      </c>
      <c r="P105" s="67">
        <f t="shared" si="21"/>
        <v>100</v>
      </c>
      <c r="Q105" s="67">
        <f t="shared" si="22"/>
        <v>100</v>
      </c>
    </row>
    <row r="106" spans="1:17" ht="78.75" hidden="1" x14ac:dyDescent="0.3">
      <c r="A106" s="7"/>
      <c r="B106" s="47" t="s">
        <v>354</v>
      </c>
      <c r="C106" s="13" t="s">
        <v>235</v>
      </c>
      <c r="D106" s="52"/>
      <c r="E106" s="52"/>
      <c r="F106" s="52"/>
      <c r="G106" s="52"/>
      <c r="H106" s="52"/>
      <c r="I106" s="52"/>
      <c r="J106" s="52"/>
      <c r="K106" s="52">
        <v>79592.100000000006</v>
      </c>
      <c r="L106" s="52">
        <v>79592.100000000006</v>
      </c>
      <c r="M106" s="76"/>
      <c r="N106" s="52">
        <f t="shared" si="17"/>
        <v>79592.100000000006</v>
      </c>
      <c r="O106" s="52">
        <f t="shared" si="18"/>
        <v>79592.100000000006</v>
      </c>
      <c r="P106" s="67"/>
      <c r="Q106" s="67"/>
    </row>
    <row r="107" spans="1:17" ht="63" hidden="1" x14ac:dyDescent="0.3">
      <c r="A107" s="7"/>
      <c r="B107" s="47" t="s">
        <v>316</v>
      </c>
      <c r="C107" s="13" t="s">
        <v>236</v>
      </c>
      <c r="D107" s="52"/>
      <c r="E107" s="52"/>
      <c r="F107" s="52"/>
      <c r="G107" s="52"/>
      <c r="H107" s="52"/>
      <c r="I107" s="52"/>
      <c r="J107" s="52"/>
      <c r="K107" s="52">
        <v>79022.7</v>
      </c>
      <c r="L107" s="52">
        <v>79022.7</v>
      </c>
      <c r="M107" s="76"/>
      <c r="N107" s="52">
        <f t="shared" si="17"/>
        <v>79022.7</v>
      </c>
      <c r="O107" s="52">
        <f t="shared" si="18"/>
        <v>79022.7</v>
      </c>
      <c r="P107" s="67"/>
      <c r="Q107" s="67"/>
    </row>
    <row r="108" spans="1:17" ht="42" customHeight="1" x14ac:dyDescent="0.3">
      <c r="A108" s="7"/>
      <c r="B108" s="47" t="s">
        <v>416</v>
      </c>
      <c r="C108" s="13" t="s">
        <v>417</v>
      </c>
      <c r="D108" s="52"/>
      <c r="E108" s="52"/>
      <c r="F108" s="52"/>
      <c r="G108" s="52"/>
      <c r="H108" s="52"/>
      <c r="I108" s="52"/>
      <c r="J108" s="52"/>
      <c r="K108" s="52"/>
      <c r="L108" s="52"/>
      <c r="M108" s="76">
        <f>O108-L108</f>
        <v>409944.3</v>
      </c>
      <c r="N108" s="52">
        <f t="shared" si="17"/>
        <v>409944.3</v>
      </c>
      <c r="O108" s="52">
        <v>409944.3</v>
      </c>
      <c r="P108" s="67"/>
      <c r="Q108" s="67"/>
    </row>
    <row r="109" spans="1:17" s="22" customFormat="1" x14ac:dyDescent="0.3">
      <c r="A109" s="31"/>
      <c r="B109" s="47"/>
      <c r="C109" s="42" t="s">
        <v>156</v>
      </c>
      <c r="D109" s="52">
        <f>SUM(D110:D133)</f>
        <v>5521948.0999999996</v>
      </c>
      <c r="E109" s="52">
        <f t="shared" ref="E109:L109" si="23">SUM(E110:E133)</f>
        <v>0</v>
      </c>
      <c r="F109" s="52">
        <f t="shared" si="23"/>
        <v>5521948.0999999996</v>
      </c>
      <c r="G109" s="52">
        <f t="shared" si="23"/>
        <v>-192283.09999999986</v>
      </c>
      <c r="H109" s="52">
        <f t="shared" si="23"/>
        <v>5329664.5</v>
      </c>
      <c r="I109" s="52">
        <f t="shared" si="23"/>
        <v>563.70000000000073</v>
      </c>
      <c r="J109" s="52">
        <f t="shared" si="23"/>
        <v>5330228.2</v>
      </c>
      <c r="K109" s="52"/>
      <c r="L109" s="52">
        <f t="shared" si="23"/>
        <v>5330228.2</v>
      </c>
      <c r="M109" s="76">
        <f>SUM(M110:M133)</f>
        <v>134755.00000000003</v>
      </c>
      <c r="N109" s="52">
        <f t="shared" si="17"/>
        <v>-56964.39999999982</v>
      </c>
      <c r="O109" s="52">
        <f t="shared" si="18"/>
        <v>5464983.2000000002</v>
      </c>
      <c r="P109" s="67">
        <f>O109/D109*100</f>
        <v>98.968391245835875</v>
      </c>
      <c r="Q109" s="67">
        <f>O109/J109*100</f>
        <v>102.52812815781509</v>
      </c>
    </row>
    <row r="110" spans="1:17" ht="31.5" hidden="1" x14ac:dyDescent="0.3">
      <c r="A110" s="11"/>
      <c r="B110" s="47" t="s">
        <v>317</v>
      </c>
      <c r="C110" s="13" t="s">
        <v>60</v>
      </c>
      <c r="D110" s="52">
        <v>23740</v>
      </c>
      <c r="E110" s="52"/>
      <c r="F110" s="52">
        <v>23740</v>
      </c>
      <c r="G110" s="52"/>
      <c r="H110" s="52">
        <v>23740</v>
      </c>
      <c r="I110" s="52">
        <f>O110-H110</f>
        <v>367.20000000000073</v>
      </c>
      <c r="J110" s="52">
        <v>24107.200000000001</v>
      </c>
      <c r="K110" s="52"/>
      <c r="L110" s="52">
        <v>24107.200000000001</v>
      </c>
      <c r="M110" s="76"/>
      <c r="N110" s="52">
        <f t="shared" si="17"/>
        <v>367.20000000000073</v>
      </c>
      <c r="O110" s="52">
        <f t="shared" ref="O110:O133" si="24">L110+M110</f>
        <v>24107.200000000001</v>
      </c>
      <c r="P110" s="67">
        <f>O110/D110*100</f>
        <v>101.54675652906487</v>
      </c>
      <c r="Q110" s="67">
        <f>O110/J110*100</f>
        <v>100</v>
      </c>
    </row>
    <row r="111" spans="1:17" ht="47.25" hidden="1" x14ac:dyDescent="0.3">
      <c r="A111" s="12"/>
      <c r="B111" s="47" t="s">
        <v>361</v>
      </c>
      <c r="C111" s="13" t="s">
        <v>201</v>
      </c>
      <c r="D111" s="52">
        <v>43395</v>
      </c>
      <c r="E111" s="52"/>
      <c r="F111" s="52">
        <v>43395</v>
      </c>
      <c r="G111" s="52"/>
      <c r="H111" s="52">
        <v>43395</v>
      </c>
      <c r="I111" s="52"/>
      <c r="J111" s="52">
        <v>43395</v>
      </c>
      <c r="K111" s="52"/>
      <c r="L111" s="52">
        <v>43395</v>
      </c>
      <c r="M111" s="76"/>
      <c r="N111" s="52">
        <f t="shared" si="17"/>
        <v>0</v>
      </c>
      <c r="O111" s="52">
        <f t="shared" si="24"/>
        <v>43395</v>
      </c>
      <c r="P111" s="67">
        <f t="shared" ref="P111:P129" si="25">O111/F111*100</f>
        <v>100</v>
      </c>
      <c r="Q111" s="67">
        <f t="shared" ref="Q111:Q129" si="26">O111/H111*100</f>
        <v>100</v>
      </c>
    </row>
    <row r="112" spans="1:17" ht="63" hidden="1" x14ac:dyDescent="0.3">
      <c r="A112" s="12"/>
      <c r="B112" s="47" t="s">
        <v>318</v>
      </c>
      <c r="C112" s="13" t="s">
        <v>45</v>
      </c>
      <c r="D112" s="52">
        <v>616.9</v>
      </c>
      <c r="E112" s="52"/>
      <c r="F112" s="52">
        <v>616.9</v>
      </c>
      <c r="G112" s="52"/>
      <c r="H112" s="52">
        <v>616.9</v>
      </c>
      <c r="I112" s="52"/>
      <c r="J112" s="52">
        <v>616.9</v>
      </c>
      <c r="K112" s="52"/>
      <c r="L112" s="52">
        <v>616.9</v>
      </c>
      <c r="M112" s="76"/>
      <c r="N112" s="52">
        <f t="shared" si="17"/>
        <v>0</v>
      </c>
      <c r="O112" s="52">
        <f t="shared" si="24"/>
        <v>616.9</v>
      </c>
      <c r="P112" s="67">
        <f t="shared" si="25"/>
        <v>100</v>
      </c>
      <c r="Q112" s="67">
        <f t="shared" si="26"/>
        <v>100</v>
      </c>
    </row>
    <row r="113" spans="1:17" ht="31.5" x14ac:dyDescent="0.3">
      <c r="A113" s="12"/>
      <c r="B113" s="47" t="s">
        <v>319</v>
      </c>
      <c r="C113" s="13" t="s">
        <v>39</v>
      </c>
      <c r="D113" s="52">
        <v>8719.5</v>
      </c>
      <c r="E113" s="52"/>
      <c r="F113" s="52">
        <v>8719.5</v>
      </c>
      <c r="G113" s="52"/>
      <c r="H113" s="52">
        <v>8719.5</v>
      </c>
      <c r="I113" s="52"/>
      <c r="J113" s="52">
        <v>8719.5</v>
      </c>
      <c r="K113" s="52"/>
      <c r="L113" s="52">
        <v>8719.5</v>
      </c>
      <c r="M113" s="76">
        <v>-1962.1</v>
      </c>
      <c r="N113" s="52">
        <f t="shared" si="17"/>
        <v>-1962.1</v>
      </c>
      <c r="O113" s="52">
        <f t="shared" si="24"/>
        <v>6757.4</v>
      </c>
      <c r="P113" s="67">
        <f t="shared" si="25"/>
        <v>77.49756293365445</v>
      </c>
      <c r="Q113" s="67">
        <f t="shared" si="26"/>
        <v>77.49756293365445</v>
      </c>
    </row>
    <row r="114" spans="1:17" ht="31.5" hidden="1" x14ac:dyDescent="0.3">
      <c r="A114" s="12"/>
      <c r="B114" s="47" t="s">
        <v>320</v>
      </c>
      <c r="C114" s="13" t="s">
        <v>31</v>
      </c>
      <c r="D114" s="52">
        <v>248106.4</v>
      </c>
      <c r="E114" s="52"/>
      <c r="F114" s="52">
        <v>248106.4</v>
      </c>
      <c r="G114" s="52"/>
      <c r="H114" s="52">
        <v>248106.4</v>
      </c>
      <c r="I114" s="52"/>
      <c r="J114" s="52">
        <v>248106.4</v>
      </c>
      <c r="K114" s="52"/>
      <c r="L114" s="52">
        <v>248106.4</v>
      </c>
      <c r="M114" s="76"/>
      <c r="N114" s="52">
        <f t="shared" si="17"/>
        <v>0</v>
      </c>
      <c r="O114" s="52">
        <f t="shared" si="24"/>
        <v>248106.4</v>
      </c>
      <c r="P114" s="67">
        <f t="shared" si="25"/>
        <v>100</v>
      </c>
      <c r="Q114" s="67">
        <f t="shared" si="26"/>
        <v>100</v>
      </c>
    </row>
    <row r="115" spans="1:17" ht="94.5" x14ac:dyDescent="0.3">
      <c r="A115" s="12"/>
      <c r="B115" s="47" t="s">
        <v>355</v>
      </c>
      <c r="C115" s="13" t="s">
        <v>207</v>
      </c>
      <c r="D115" s="52">
        <v>3007</v>
      </c>
      <c r="E115" s="52"/>
      <c r="F115" s="52">
        <v>3007</v>
      </c>
      <c r="G115" s="52"/>
      <c r="H115" s="52">
        <v>3007</v>
      </c>
      <c r="I115" s="52"/>
      <c r="J115" s="52">
        <v>3007</v>
      </c>
      <c r="K115" s="52"/>
      <c r="L115" s="52">
        <v>3007</v>
      </c>
      <c r="M115" s="76">
        <v>-3007</v>
      </c>
      <c r="N115" s="52">
        <f t="shared" si="17"/>
        <v>-3007</v>
      </c>
      <c r="O115" s="52">
        <f t="shared" si="24"/>
        <v>0</v>
      </c>
      <c r="P115" s="67">
        <f t="shared" si="25"/>
        <v>0</v>
      </c>
      <c r="Q115" s="67">
        <f t="shared" si="26"/>
        <v>0</v>
      </c>
    </row>
    <row r="116" spans="1:17" ht="63" hidden="1" x14ac:dyDescent="0.3">
      <c r="A116" s="12"/>
      <c r="B116" s="47" t="s">
        <v>356</v>
      </c>
      <c r="C116" s="13" t="s">
        <v>202</v>
      </c>
      <c r="D116" s="52">
        <v>20817.7</v>
      </c>
      <c r="E116" s="52"/>
      <c r="F116" s="52">
        <v>20817.7</v>
      </c>
      <c r="G116" s="52"/>
      <c r="H116" s="52">
        <v>20817.7</v>
      </c>
      <c r="I116" s="52"/>
      <c r="J116" s="52">
        <v>20817.7</v>
      </c>
      <c r="K116" s="52"/>
      <c r="L116" s="52">
        <v>20817.7</v>
      </c>
      <c r="M116" s="76"/>
      <c r="N116" s="52">
        <f t="shared" si="17"/>
        <v>0</v>
      </c>
      <c r="O116" s="52">
        <f t="shared" si="24"/>
        <v>20817.7</v>
      </c>
      <c r="P116" s="67">
        <f t="shared" si="25"/>
        <v>100</v>
      </c>
      <c r="Q116" s="67">
        <f t="shared" si="26"/>
        <v>100</v>
      </c>
    </row>
    <row r="117" spans="1:17" ht="63" hidden="1" x14ac:dyDescent="0.3">
      <c r="A117" s="28"/>
      <c r="B117" s="47" t="s">
        <v>357</v>
      </c>
      <c r="C117" s="13" t="s">
        <v>33</v>
      </c>
      <c r="D117" s="52">
        <v>37701.300000000003</v>
      </c>
      <c r="E117" s="52"/>
      <c r="F117" s="52">
        <v>37701.300000000003</v>
      </c>
      <c r="G117" s="52"/>
      <c r="H117" s="52">
        <v>37701.300000000003</v>
      </c>
      <c r="I117" s="52"/>
      <c r="J117" s="52">
        <v>37701.300000000003</v>
      </c>
      <c r="K117" s="52"/>
      <c r="L117" s="52">
        <v>37701.300000000003</v>
      </c>
      <c r="M117" s="76"/>
      <c r="N117" s="52">
        <f t="shared" si="17"/>
        <v>0</v>
      </c>
      <c r="O117" s="52">
        <f t="shared" si="24"/>
        <v>37701.300000000003</v>
      </c>
      <c r="P117" s="67">
        <f t="shared" si="25"/>
        <v>100</v>
      </c>
      <c r="Q117" s="67">
        <f t="shared" si="26"/>
        <v>100</v>
      </c>
    </row>
    <row r="118" spans="1:17" ht="78.75" hidden="1" x14ac:dyDescent="0.3">
      <c r="A118" s="12"/>
      <c r="B118" s="47" t="s">
        <v>358</v>
      </c>
      <c r="C118" s="39" t="s">
        <v>43</v>
      </c>
      <c r="D118" s="52">
        <v>21167.4</v>
      </c>
      <c r="E118" s="52"/>
      <c r="F118" s="52">
        <v>21167.4</v>
      </c>
      <c r="G118" s="52"/>
      <c r="H118" s="52">
        <v>21167.4</v>
      </c>
      <c r="I118" s="52"/>
      <c r="J118" s="52">
        <v>21167.4</v>
      </c>
      <c r="K118" s="52"/>
      <c r="L118" s="52">
        <v>21167.4</v>
      </c>
      <c r="M118" s="76"/>
      <c r="N118" s="52">
        <f t="shared" si="17"/>
        <v>0</v>
      </c>
      <c r="O118" s="52">
        <f t="shared" si="24"/>
        <v>21167.4</v>
      </c>
      <c r="P118" s="67">
        <f t="shared" si="25"/>
        <v>100</v>
      </c>
      <c r="Q118" s="67">
        <f t="shared" si="26"/>
        <v>100</v>
      </c>
    </row>
    <row r="119" spans="1:17" ht="63" hidden="1" x14ac:dyDescent="0.3">
      <c r="A119" s="11"/>
      <c r="B119" s="47" t="s">
        <v>321</v>
      </c>
      <c r="C119" s="40" t="s">
        <v>83</v>
      </c>
      <c r="D119" s="52">
        <v>71299.199999999997</v>
      </c>
      <c r="E119" s="52"/>
      <c r="F119" s="52">
        <v>71299.199999999997</v>
      </c>
      <c r="G119" s="52"/>
      <c r="H119" s="52">
        <v>71299.199999999997</v>
      </c>
      <c r="I119" s="52"/>
      <c r="J119" s="52">
        <v>71299.199999999997</v>
      </c>
      <c r="K119" s="52"/>
      <c r="L119" s="52">
        <v>71299.199999999997</v>
      </c>
      <c r="M119" s="76"/>
      <c r="N119" s="52">
        <f t="shared" si="17"/>
        <v>0</v>
      </c>
      <c r="O119" s="52">
        <f t="shared" si="24"/>
        <v>71299.199999999997</v>
      </c>
      <c r="P119" s="67">
        <f t="shared" si="25"/>
        <v>100</v>
      </c>
      <c r="Q119" s="67">
        <f t="shared" si="26"/>
        <v>100</v>
      </c>
    </row>
    <row r="120" spans="1:17" ht="94.5" hidden="1" x14ac:dyDescent="0.3">
      <c r="A120" s="11"/>
      <c r="B120" s="47" t="s">
        <v>360</v>
      </c>
      <c r="C120" s="40" t="s">
        <v>359</v>
      </c>
      <c r="D120" s="52">
        <v>169.5</v>
      </c>
      <c r="E120" s="52"/>
      <c r="F120" s="52">
        <v>169.5</v>
      </c>
      <c r="G120" s="52"/>
      <c r="H120" s="52">
        <v>169.5</v>
      </c>
      <c r="I120" s="52"/>
      <c r="J120" s="52">
        <v>169.5</v>
      </c>
      <c r="K120" s="52"/>
      <c r="L120" s="52">
        <v>169.5</v>
      </c>
      <c r="M120" s="76"/>
      <c r="N120" s="52">
        <f t="shared" si="17"/>
        <v>0</v>
      </c>
      <c r="O120" s="52">
        <f t="shared" si="24"/>
        <v>169.5</v>
      </c>
      <c r="P120" s="67">
        <f t="shared" si="25"/>
        <v>100</v>
      </c>
      <c r="Q120" s="67">
        <f t="shared" si="26"/>
        <v>100</v>
      </c>
    </row>
    <row r="121" spans="1:17" ht="31.5" x14ac:dyDescent="0.3">
      <c r="A121" s="11"/>
      <c r="B121" s="47" t="s">
        <v>322</v>
      </c>
      <c r="C121" s="40" t="s">
        <v>20</v>
      </c>
      <c r="D121" s="52">
        <v>1113325.5</v>
      </c>
      <c r="E121" s="52"/>
      <c r="F121" s="52">
        <v>1113325.5</v>
      </c>
      <c r="G121" s="52"/>
      <c r="H121" s="52">
        <v>1113325.5</v>
      </c>
      <c r="I121" s="52"/>
      <c r="J121" s="52">
        <v>1113325.5</v>
      </c>
      <c r="K121" s="52"/>
      <c r="L121" s="52">
        <v>1113325.5</v>
      </c>
      <c r="M121" s="76">
        <v>322564.2</v>
      </c>
      <c r="N121" s="52">
        <f t="shared" si="17"/>
        <v>322564.2</v>
      </c>
      <c r="O121" s="52">
        <f t="shared" si="24"/>
        <v>1435889.7</v>
      </c>
      <c r="P121" s="67">
        <f t="shared" si="25"/>
        <v>128.97303618753006</v>
      </c>
      <c r="Q121" s="67">
        <f t="shared" si="26"/>
        <v>128.97303618753006</v>
      </c>
    </row>
    <row r="122" spans="1:17" ht="47.25" hidden="1" customHeight="1" x14ac:dyDescent="0.3">
      <c r="A122" s="12"/>
      <c r="B122" s="47" t="s">
        <v>323</v>
      </c>
      <c r="C122" s="40" t="s">
        <v>29</v>
      </c>
      <c r="D122" s="52">
        <v>18371.5</v>
      </c>
      <c r="E122" s="52"/>
      <c r="F122" s="52">
        <v>18371.5</v>
      </c>
      <c r="G122" s="52"/>
      <c r="H122" s="52">
        <v>18371.5</v>
      </c>
      <c r="I122" s="52"/>
      <c r="J122" s="52">
        <v>18371.5</v>
      </c>
      <c r="K122" s="52"/>
      <c r="L122" s="52">
        <v>18371.5</v>
      </c>
      <c r="M122" s="76"/>
      <c r="N122" s="52">
        <f t="shared" si="17"/>
        <v>0</v>
      </c>
      <c r="O122" s="52">
        <f t="shared" si="24"/>
        <v>18371.5</v>
      </c>
      <c r="P122" s="67">
        <f t="shared" si="25"/>
        <v>100</v>
      </c>
      <c r="Q122" s="67">
        <f t="shared" si="26"/>
        <v>100</v>
      </c>
    </row>
    <row r="123" spans="1:17" ht="94.5" hidden="1" x14ac:dyDescent="0.3">
      <c r="A123" s="11"/>
      <c r="B123" s="47" t="s">
        <v>363</v>
      </c>
      <c r="C123" s="40" t="s">
        <v>362</v>
      </c>
      <c r="D123" s="52">
        <v>9450.4</v>
      </c>
      <c r="E123" s="52"/>
      <c r="F123" s="52">
        <v>9450.4</v>
      </c>
      <c r="G123" s="52"/>
      <c r="H123" s="52">
        <v>9450.4</v>
      </c>
      <c r="I123" s="52"/>
      <c r="J123" s="52">
        <v>9450.4</v>
      </c>
      <c r="K123" s="52"/>
      <c r="L123" s="52">
        <v>9450.4</v>
      </c>
      <c r="M123" s="76"/>
      <c r="N123" s="52">
        <f t="shared" si="17"/>
        <v>0</v>
      </c>
      <c r="O123" s="52">
        <f t="shared" si="24"/>
        <v>9450.4</v>
      </c>
      <c r="P123" s="67">
        <f t="shared" si="25"/>
        <v>100</v>
      </c>
      <c r="Q123" s="67">
        <f t="shared" si="26"/>
        <v>100</v>
      </c>
    </row>
    <row r="124" spans="1:17" ht="94.5" hidden="1" x14ac:dyDescent="0.3">
      <c r="A124" s="12"/>
      <c r="B124" s="47" t="s">
        <v>366</v>
      </c>
      <c r="C124" s="40" t="s">
        <v>364</v>
      </c>
      <c r="D124" s="52">
        <v>167.6</v>
      </c>
      <c r="E124" s="52"/>
      <c r="F124" s="52">
        <v>167.6</v>
      </c>
      <c r="G124" s="52"/>
      <c r="H124" s="52">
        <v>167.6</v>
      </c>
      <c r="I124" s="52"/>
      <c r="J124" s="52">
        <v>167.6</v>
      </c>
      <c r="K124" s="52"/>
      <c r="L124" s="52">
        <v>167.6</v>
      </c>
      <c r="M124" s="76"/>
      <c r="N124" s="52">
        <f t="shared" si="17"/>
        <v>0</v>
      </c>
      <c r="O124" s="52">
        <f t="shared" si="24"/>
        <v>167.6</v>
      </c>
      <c r="P124" s="67">
        <f t="shared" si="25"/>
        <v>100</v>
      </c>
      <c r="Q124" s="67">
        <f t="shared" si="26"/>
        <v>100</v>
      </c>
    </row>
    <row r="125" spans="1:17" ht="78.75" x14ac:dyDescent="0.3">
      <c r="A125" s="11"/>
      <c r="B125" s="47" t="s">
        <v>367</v>
      </c>
      <c r="C125" s="40" t="s">
        <v>365</v>
      </c>
      <c r="D125" s="52">
        <v>1353591.9</v>
      </c>
      <c r="E125" s="52"/>
      <c r="F125" s="52">
        <v>1353591.9</v>
      </c>
      <c r="G125" s="52">
        <f t="shared" ref="G125:G156" si="27">H125-F125</f>
        <v>-192300.09999999986</v>
      </c>
      <c r="H125" s="52">
        <v>1161291.8</v>
      </c>
      <c r="I125" s="52"/>
      <c r="J125" s="52">
        <v>1161291.8</v>
      </c>
      <c r="K125" s="52"/>
      <c r="L125" s="52">
        <v>1161291.8</v>
      </c>
      <c r="M125" s="76">
        <v>-189066.6</v>
      </c>
      <c r="N125" s="52">
        <f t="shared" si="17"/>
        <v>-381366.69999999984</v>
      </c>
      <c r="O125" s="52">
        <f t="shared" si="24"/>
        <v>972225.20000000007</v>
      </c>
      <c r="P125" s="67">
        <f t="shared" si="25"/>
        <v>71.825577561449663</v>
      </c>
      <c r="Q125" s="67">
        <f t="shared" si="26"/>
        <v>83.719285712686514</v>
      </c>
    </row>
    <row r="126" spans="1:17" ht="132" x14ac:dyDescent="0.3">
      <c r="A126" s="11"/>
      <c r="B126" s="47" t="s">
        <v>368</v>
      </c>
      <c r="C126" s="65" t="s">
        <v>369</v>
      </c>
      <c r="D126" s="52">
        <v>647860.1</v>
      </c>
      <c r="E126" s="52"/>
      <c r="F126" s="52">
        <v>647860.1</v>
      </c>
      <c r="G126" s="52"/>
      <c r="H126" s="52">
        <v>647860.1</v>
      </c>
      <c r="I126" s="52"/>
      <c r="J126" s="52">
        <v>647860.1</v>
      </c>
      <c r="K126" s="52"/>
      <c r="L126" s="52">
        <v>647860.1</v>
      </c>
      <c r="M126" s="76">
        <v>-5053.5</v>
      </c>
      <c r="N126" s="52">
        <f t="shared" si="17"/>
        <v>-5053.5</v>
      </c>
      <c r="O126" s="52">
        <f t="shared" si="24"/>
        <v>642806.6</v>
      </c>
      <c r="P126" s="67">
        <f t="shared" si="25"/>
        <v>99.21997048436846</v>
      </c>
      <c r="Q126" s="67">
        <f t="shared" si="26"/>
        <v>99.21997048436846</v>
      </c>
    </row>
    <row r="127" spans="1:17" ht="31.5" hidden="1" x14ac:dyDescent="0.3">
      <c r="A127" s="11"/>
      <c r="B127" s="47" t="s">
        <v>324</v>
      </c>
      <c r="C127" s="40" t="s">
        <v>61</v>
      </c>
      <c r="D127" s="72">
        <v>40909.199999999997</v>
      </c>
      <c r="E127" s="52"/>
      <c r="F127" s="52">
        <v>40909.199999999997</v>
      </c>
      <c r="G127" s="52"/>
      <c r="H127" s="52">
        <v>40909.199999999997</v>
      </c>
      <c r="I127" s="52"/>
      <c r="J127" s="52">
        <v>40909.199999999997</v>
      </c>
      <c r="K127" s="52"/>
      <c r="L127" s="52">
        <v>40909.199999999997</v>
      </c>
      <c r="M127" s="76"/>
      <c r="N127" s="52">
        <f t="shared" si="17"/>
        <v>0</v>
      </c>
      <c r="O127" s="52">
        <f t="shared" si="24"/>
        <v>40909.199999999997</v>
      </c>
      <c r="P127" s="67">
        <f t="shared" si="25"/>
        <v>100</v>
      </c>
      <c r="Q127" s="67">
        <f t="shared" si="26"/>
        <v>100</v>
      </c>
    </row>
    <row r="128" spans="1:17" ht="82.5" hidden="1" x14ac:dyDescent="0.3">
      <c r="A128" s="11"/>
      <c r="B128" s="47" t="s">
        <v>370</v>
      </c>
      <c r="C128" s="65" t="s">
        <v>62</v>
      </c>
      <c r="D128" s="72">
        <v>18612.2</v>
      </c>
      <c r="E128" s="52"/>
      <c r="F128" s="52">
        <v>18612.2</v>
      </c>
      <c r="G128" s="52"/>
      <c r="H128" s="52">
        <v>18612.2</v>
      </c>
      <c r="I128" s="52"/>
      <c r="J128" s="52">
        <v>18612.2</v>
      </c>
      <c r="K128" s="52"/>
      <c r="L128" s="52">
        <v>18612.2</v>
      </c>
      <c r="M128" s="76"/>
      <c r="N128" s="52">
        <f t="shared" si="17"/>
        <v>0</v>
      </c>
      <c r="O128" s="52">
        <f t="shared" si="24"/>
        <v>18612.2</v>
      </c>
      <c r="P128" s="67">
        <f t="shared" si="25"/>
        <v>100</v>
      </c>
      <c r="Q128" s="67">
        <f t="shared" si="26"/>
        <v>100</v>
      </c>
    </row>
    <row r="129" spans="1:17" ht="82.5" hidden="1" x14ac:dyDescent="0.3">
      <c r="A129" s="11"/>
      <c r="B129" s="47" t="s">
        <v>371</v>
      </c>
      <c r="C129" s="65" t="s">
        <v>63</v>
      </c>
      <c r="D129" s="72">
        <v>26304</v>
      </c>
      <c r="E129" s="52"/>
      <c r="F129" s="52">
        <v>26304</v>
      </c>
      <c r="G129" s="52"/>
      <c r="H129" s="52">
        <v>26304</v>
      </c>
      <c r="I129" s="52"/>
      <c r="J129" s="52">
        <v>26304</v>
      </c>
      <c r="K129" s="52"/>
      <c r="L129" s="52">
        <v>26304</v>
      </c>
      <c r="M129" s="76"/>
      <c r="N129" s="52">
        <f t="shared" si="17"/>
        <v>0</v>
      </c>
      <c r="O129" s="52">
        <f t="shared" si="24"/>
        <v>26304</v>
      </c>
      <c r="P129" s="67">
        <f t="shared" si="25"/>
        <v>100</v>
      </c>
      <c r="Q129" s="67">
        <f t="shared" si="26"/>
        <v>100</v>
      </c>
    </row>
    <row r="130" spans="1:17" ht="99" x14ac:dyDescent="0.3">
      <c r="A130" s="11"/>
      <c r="B130" s="47" t="s">
        <v>372</v>
      </c>
      <c r="C130" s="65" t="s">
        <v>64</v>
      </c>
      <c r="D130" s="72">
        <v>251326.3</v>
      </c>
      <c r="E130" s="52"/>
      <c r="F130" s="52">
        <v>251326.3</v>
      </c>
      <c r="G130" s="52"/>
      <c r="H130" s="52">
        <v>251326.3</v>
      </c>
      <c r="I130" s="52">
        <f>J130-H130</f>
        <v>196.5</v>
      </c>
      <c r="J130" s="52">
        <v>251522.8</v>
      </c>
      <c r="K130" s="52"/>
      <c r="L130" s="52">
        <v>251522.8</v>
      </c>
      <c r="M130" s="76">
        <v>11280</v>
      </c>
      <c r="N130" s="52">
        <f t="shared" si="17"/>
        <v>11476.5</v>
      </c>
      <c r="O130" s="52">
        <f t="shared" si="24"/>
        <v>262802.8</v>
      </c>
      <c r="P130" s="67">
        <f>O130/D130*100</f>
        <v>104.56637447016091</v>
      </c>
      <c r="Q130" s="67">
        <f>O130/J130*100</f>
        <v>104.48468289952243</v>
      </c>
    </row>
    <row r="131" spans="1:17" ht="31.5" hidden="1" x14ac:dyDescent="0.3">
      <c r="A131" s="11"/>
      <c r="B131" s="47" t="s">
        <v>325</v>
      </c>
      <c r="C131" s="39" t="s">
        <v>65</v>
      </c>
      <c r="D131" s="72">
        <v>23349.5</v>
      </c>
      <c r="E131" s="52"/>
      <c r="F131" s="52">
        <v>23349.5</v>
      </c>
      <c r="G131" s="52"/>
      <c r="H131" s="52">
        <v>23349.5</v>
      </c>
      <c r="I131" s="52"/>
      <c r="J131" s="52">
        <v>23349.5</v>
      </c>
      <c r="K131" s="52"/>
      <c r="L131" s="52">
        <v>23349.5</v>
      </c>
      <c r="M131" s="76"/>
      <c r="N131" s="52">
        <f t="shared" si="17"/>
        <v>0</v>
      </c>
      <c r="O131" s="52">
        <f t="shared" si="24"/>
        <v>23349.5</v>
      </c>
      <c r="P131" s="67">
        <f>O131/F131*100</f>
        <v>100</v>
      </c>
      <c r="Q131" s="67">
        <f>O131/H131*100</f>
        <v>100</v>
      </c>
    </row>
    <row r="132" spans="1:17" ht="49.5" hidden="1" x14ac:dyDescent="0.3">
      <c r="A132" s="12"/>
      <c r="B132" s="47" t="s">
        <v>373</v>
      </c>
      <c r="C132" s="65" t="s">
        <v>374</v>
      </c>
      <c r="D132" s="52">
        <v>1428370.9</v>
      </c>
      <c r="E132" s="52"/>
      <c r="F132" s="52">
        <v>1428370.9</v>
      </c>
      <c r="G132" s="52"/>
      <c r="H132" s="52">
        <v>1428370.9</v>
      </c>
      <c r="I132" s="52"/>
      <c r="J132" s="52">
        <v>1428370.9</v>
      </c>
      <c r="K132" s="52"/>
      <c r="L132" s="52">
        <v>1428370.9</v>
      </c>
      <c r="M132" s="76"/>
      <c r="N132" s="52">
        <f t="shared" si="17"/>
        <v>0</v>
      </c>
      <c r="O132" s="52">
        <f t="shared" si="24"/>
        <v>1428370.9</v>
      </c>
      <c r="P132" s="67">
        <f>O132/F132*100</f>
        <v>100</v>
      </c>
      <c r="Q132" s="67">
        <f>O132/H132*100</f>
        <v>100</v>
      </c>
    </row>
    <row r="133" spans="1:17" ht="31.5" hidden="1" x14ac:dyDescent="0.3">
      <c r="A133" s="12"/>
      <c r="B133" s="47" t="s">
        <v>326</v>
      </c>
      <c r="C133" s="39" t="s">
        <v>203</v>
      </c>
      <c r="D133" s="52">
        <v>111569.1</v>
      </c>
      <c r="E133" s="52"/>
      <c r="F133" s="52">
        <v>111569.1</v>
      </c>
      <c r="G133" s="52">
        <v>17</v>
      </c>
      <c r="H133" s="52">
        <v>111585.60000000001</v>
      </c>
      <c r="I133" s="52"/>
      <c r="J133" s="52">
        <v>111585.60000000001</v>
      </c>
      <c r="K133" s="52"/>
      <c r="L133" s="52">
        <v>111585.60000000001</v>
      </c>
      <c r="M133" s="76"/>
      <c r="N133" s="52">
        <f t="shared" si="17"/>
        <v>17</v>
      </c>
      <c r="O133" s="52">
        <f t="shared" si="24"/>
        <v>111585.60000000001</v>
      </c>
      <c r="P133" s="67">
        <f>O133/F133*100</f>
        <v>100.0147890410517</v>
      </c>
      <c r="Q133" s="67">
        <f>O133/H133*100</f>
        <v>100</v>
      </c>
    </row>
    <row r="134" spans="1:17" s="33" customFormat="1" ht="27" customHeight="1" x14ac:dyDescent="0.3">
      <c r="A134" s="32"/>
      <c r="B134" s="47"/>
      <c r="C134" s="42" t="s">
        <v>179</v>
      </c>
      <c r="D134" s="54">
        <f>SUM(D135:D156)</f>
        <v>2211555.3000000003</v>
      </c>
      <c r="E134" s="54">
        <f>SUM(E135:E160)</f>
        <v>1736750.9000000001</v>
      </c>
      <c r="F134" s="54">
        <f t="shared" ref="F134:J134" si="28">SUM(F135:F156)</f>
        <v>3793790.1</v>
      </c>
      <c r="G134" s="54">
        <f>SUM(G135:G156)</f>
        <v>1144417.5999999999</v>
      </c>
      <c r="H134" s="54">
        <f t="shared" si="28"/>
        <v>4938207.7</v>
      </c>
      <c r="I134" s="54">
        <f>SUM(I135:I160)</f>
        <v>1171061.6000000001</v>
      </c>
      <c r="J134" s="54">
        <f t="shared" si="28"/>
        <v>5903133.5999999996</v>
      </c>
      <c r="K134" s="54">
        <f>SUM(K135:K160)</f>
        <v>778625</v>
      </c>
      <c r="L134" s="54">
        <f>SUM(L135:L160)</f>
        <v>7042410.3999999985</v>
      </c>
      <c r="M134" s="79">
        <f>SUM(M135:M160)</f>
        <v>514360.2</v>
      </c>
      <c r="N134" s="54">
        <f>E134+G134+I134+K134+M134</f>
        <v>5345215.3</v>
      </c>
      <c r="O134" s="54">
        <f>SUM(O135:O160)</f>
        <v>7556770.5999999987</v>
      </c>
      <c r="P134" s="67">
        <f>O134/D134*100</f>
        <v>341.69485158250382</v>
      </c>
      <c r="Q134" s="67">
        <f>O134/J134*100</f>
        <v>128.01286760645226</v>
      </c>
    </row>
    <row r="135" spans="1:17" ht="47.25" hidden="1" x14ac:dyDescent="0.3">
      <c r="A135" s="12"/>
      <c r="B135" s="47" t="s">
        <v>327</v>
      </c>
      <c r="C135" s="43" t="s">
        <v>36</v>
      </c>
      <c r="D135" s="52">
        <v>92837.6</v>
      </c>
      <c r="E135" s="52"/>
      <c r="F135" s="52">
        <v>92837.6</v>
      </c>
      <c r="G135" s="52"/>
      <c r="H135" s="52">
        <v>92837.6</v>
      </c>
      <c r="I135" s="52">
        <f>J135-H135</f>
        <v>425.29999999998836</v>
      </c>
      <c r="J135" s="52">
        <v>93262.9</v>
      </c>
      <c r="K135" s="52"/>
      <c r="L135" s="52">
        <v>93262.9</v>
      </c>
      <c r="M135" s="76"/>
      <c r="N135" s="52">
        <f t="shared" ref="N135:N160" si="29">E135+G135+I135+K135+M135</f>
        <v>425.29999999998836</v>
      </c>
      <c r="O135" s="52">
        <f t="shared" ref="O135:O160" si="30">L135+M135</f>
        <v>93262.9</v>
      </c>
      <c r="P135" s="67">
        <f>O135/D135*100</f>
        <v>100.45811179952948</v>
      </c>
      <c r="Q135" s="67">
        <f>O135/J135*100</f>
        <v>100</v>
      </c>
    </row>
    <row r="136" spans="1:17" ht="63" hidden="1" x14ac:dyDescent="0.3">
      <c r="A136" s="12"/>
      <c r="B136" s="47" t="s">
        <v>328</v>
      </c>
      <c r="C136" s="43" t="s">
        <v>66</v>
      </c>
      <c r="D136" s="52">
        <v>195584.1</v>
      </c>
      <c r="E136" s="52"/>
      <c r="F136" s="52">
        <v>195584.1</v>
      </c>
      <c r="G136" s="52"/>
      <c r="H136" s="52">
        <v>195584.1</v>
      </c>
      <c r="I136" s="52"/>
      <c r="J136" s="52">
        <v>195584.1</v>
      </c>
      <c r="K136" s="52"/>
      <c r="L136" s="52">
        <v>195584.1</v>
      </c>
      <c r="M136" s="76"/>
      <c r="N136" s="52">
        <f t="shared" si="29"/>
        <v>0</v>
      </c>
      <c r="O136" s="52">
        <f t="shared" si="30"/>
        <v>195584.1</v>
      </c>
      <c r="P136" s="67">
        <f>O136/F136*100</f>
        <v>100</v>
      </c>
      <c r="Q136" s="67">
        <f>O136/H136*100</f>
        <v>100</v>
      </c>
    </row>
    <row r="137" spans="1:17" ht="47.25" hidden="1" x14ac:dyDescent="0.3">
      <c r="A137" s="11"/>
      <c r="B137" s="47" t="s">
        <v>329</v>
      </c>
      <c r="C137" s="43" t="s">
        <v>67</v>
      </c>
      <c r="D137" s="52">
        <v>97386.5</v>
      </c>
      <c r="E137" s="52"/>
      <c r="F137" s="52">
        <v>97386.5</v>
      </c>
      <c r="G137" s="52"/>
      <c r="H137" s="52">
        <v>97386.5</v>
      </c>
      <c r="I137" s="52">
        <f t="shared" ref="I137:I159" si="31">J137-H137</f>
        <v>29300.100000000006</v>
      </c>
      <c r="J137" s="52">
        <v>126686.6</v>
      </c>
      <c r="K137" s="52"/>
      <c r="L137" s="52">
        <v>126686.6</v>
      </c>
      <c r="M137" s="76"/>
      <c r="N137" s="52">
        <f t="shared" si="29"/>
        <v>29300.100000000006</v>
      </c>
      <c r="O137" s="52">
        <f t="shared" si="30"/>
        <v>126686.6</v>
      </c>
      <c r="P137" s="67">
        <f>O137/D137*100</f>
        <v>130.08640828040848</v>
      </c>
      <c r="Q137" s="67">
        <f>O137/J137*100</f>
        <v>100</v>
      </c>
    </row>
    <row r="138" spans="1:17" ht="63" hidden="1" x14ac:dyDescent="0.3">
      <c r="A138" s="11"/>
      <c r="B138" s="47" t="s">
        <v>330</v>
      </c>
      <c r="C138" s="43" t="s">
        <v>219</v>
      </c>
      <c r="D138" s="52"/>
      <c r="E138" s="52"/>
      <c r="F138" s="52"/>
      <c r="G138" s="52"/>
      <c r="H138" s="52"/>
      <c r="I138" s="52">
        <f t="shared" si="31"/>
        <v>265845.5</v>
      </c>
      <c r="J138" s="52">
        <v>265845.5</v>
      </c>
      <c r="K138" s="52"/>
      <c r="L138" s="52">
        <v>265845.5</v>
      </c>
      <c r="M138" s="76"/>
      <c r="N138" s="52">
        <f t="shared" si="29"/>
        <v>265845.5</v>
      </c>
      <c r="O138" s="52">
        <f t="shared" si="30"/>
        <v>265845.5</v>
      </c>
      <c r="P138" s="67"/>
      <c r="Q138" s="67">
        <f>O138/J138*100</f>
        <v>100</v>
      </c>
    </row>
    <row r="139" spans="1:17" ht="170.25" hidden="1" customHeight="1" x14ac:dyDescent="0.3">
      <c r="A139" s="12"/>
      <c r="B139" s="47" t="s">
        <v>375</v>
      </c>
      <c r="C139" s="43" t="s">
        <v>376</v>
      </c>
      <c r="D139" s="52">
        <v>3558</v>
      </c>
      <c r="E139" s="52"/>
      <c r="F139" s="52">
        <v>3558</v>
      </c>
      <c r="G139" s="52"/>
      <c r="H139" s="52">
        <v>3558</v>
      </c>
      <c r="I139" s="52"/>
      <c r="J139" s="52">
        <v>3558</v>
      </c>
      <c r="K139" s="52"/>
      <c r="L139" s="52">
        <v>3558</v>
      </c>
      <c r="M139" s="76"/>
      <c r="N139" s="52">
        <f t="shared" si="29"/>
        <v>0</v>
      </c>
      <c r="O139" s="52">
        <f t="shared" si="30"/>
        <v>3558</v>
      </c>
      <c r="P139" s="67">
        <f>O139/F139*100</f>
        <v>100</v>
      </c>
      <c r="Q139" s="67">
        <f>O139/H139*100</f>
        <v>100</v>
      </c>
    </row>
    <row r="140" spans="1:17" ht="63" hidden="1" customHeight="1" x14ac:dyDescent="0.3">
      <c r="A140" s="11"/>
      <c r="B140" s="47" t="s">
        <v>377</v>
      </c>
      <c r="C140" s="43" t="s">
        <v>378</v>
      </c>
      <c r="D140" s="52">
        <v>17712.900000000001</v>
      </c>
      <c r="E140" s="52"/>
      <c r="F140" s="52">
        <v>17712.900000000001</v>
      </c>
      <c r="G140" s="52"/>
      <c r="H140" s="52">
        <v>17712.900000000001</v>
      </c>
      <c r="I140" s="52"/>
      <c r="J140" s="52">
        <v>17712.900000000001</v>
      </c>
      <c r="K140" s="52"/>
      <c r="L140" s="52">
        <v>17712.900000000001</v>
      </c>
      <c r="M140" s="76"/>
      <c r="N140" s="52">
        <f t="shared" si="29"/>
        <v>0</v>
      </c>
      <c r="O140" s="52">
        <f t="shared" si="30"/>
        <v>17712.900000000001</v>
      </c>
      <c r="P140" s="67">
        <f>O140/F140*100</f>
        <v>100</v>
      </c>
      <c r="Q140" s="67">
        <f>O140/H140*100</f>
        <v>100</v>
      </c>
    </row>
    <row r="141" spans="1:17" ht="63" hidden="1" customHeight="1" x14ac:dyDescent="0.3">
      <c r="A141" s="11"/>
      <c r="B141" s="47" t="s">
        <v>331</v>
      </c>
      <c r="C141" s="43" t="s">
        <v>204</v>
      </c>
      <c r="D141" s="52">
        <v>925780.6</v>
      </c>
      <c r="E141" s="52"/>
      <c r="F141" s="52">
        <v>925780.6</v>
      </c>
      <c r="G141" s="52">
        <f t="shared" si="27"/>
        <v>2.5</v>
      </c>
      <c r="H141" s="52">
        <v>925783.1</v>
      </c>
      <c r="I141" s="52"/>
      <c r="J141" s="52">
        <v>925783.1</v>
      </c>
      <c r="K141" s="52"/>
      <c r="L141" s="52">
        <v>925783.1</v>
      </c>
      <c r="M141" s="76"/>
      <c r="N141" s="52">
        <f t="shared" si="29"/>
        <v>2.5</v>
      </c>
      <c r="O141" s="52">
        <f t="shared" si="30"/>
        <v>925783.1</v>
      </c>
      <c r="P141" s="67">
        <f>O141/F141*100</f>
        <v>100.0002700423837</v>
      </c>
      <c r="Q141" s="67">
        <f>O141/H141*100</f>
        <v>100</v>
      </c>
    </row>
    <row r="142" spans="1:17" ht="66.75" customHeight="1" x14ac:dyDescent="0.3">
      <c r="A142" s="11"/>
      <c r="B142" s="95" t="s">
        <v>332</v>
      </c>
      <c r="C142" s="40" t="s">
        <v>177</v>
      </c>
      <c r="D142" s="72"/>
      <c r="E142" s="52">
        <f>F142-D142</f>
        <v>1540000</v>
      </c>
      <c r="F142" s="52">
        <v>1540000</v>
      </c>
      <c r="G142" s="52"/>
      <c r="H142" s="52">
        <v>1540000</v>
      </c>
      <c r="I142" s="52"/>
      <c r="J142" s="52">
        <v>1540000</v>
      </c>
      <c r="K142" s="52">
        <v>100000</v>
      </c>
      <c r="L142" s="52">
        <v>1640000</v>
      </c>
      <c r="M142" s="76">
        <v>200000</v>
      </c>
      <c r="N142" s="52">
        <f t="shared" si="29"/>
        <v>1840000</v>
      </c>
      <c r="O142" s="52">
        <v>1840000</v>
      </c>
      <c r="P142" s="67">
        <f>O142/F142*100</f>
        <v>119.48051948051948</v>
      </c>
      <c r="Q142" s="67">
        <f>O142/H142*100</f>
        <v>119.48051948051948</v>
      </c>
    </row>
    <row r="143" spans="1:17" ht="76.5" hidden="1" customHeight="1" x14ac:dyDescent="0.3">
      <c r="A143" s="12"/>
      <c r="B143" s="95" t="s">
        <v>379</v>
      </c>
      <c r="C143" s="65" t="s">
        <v>380</v>
      </c>
      <c r="D143" s="72">
        <v>340000</v>
      </c>
      <c r="E143" s="52"/>
      <c r="F143" s="52">
        <v>340000</v>
      </c>
      <c r="G143" s="52"/>
      <c r="H143" s="52">
        <v>340000</v>
      </c>
      <c r="I143" s="52">
        <f t="shared" si="31"/>
        <v>340000</v>
      </c>
      <c r="J143" s="52">
        <v>680000</v>
      </c>
      <c r="K143" s="52"/>
      <c r="L143" s="52">
        <v>680000</v>
      </c>
      <c r="M143" s="76"/>
      <c r="N143" s="52">
        <f t="shared" si="29"/>
        <v>340000</v>
      </c>
      <c r="O143" s="52">
        <v>680000</v>
      </c>
      <c r="P143" s="67">
        <f>O143/D143*100</f>
        <v>200</v>
      </c>
      <c r="Q143" s="67">
        <f>O143/J143*100</f>
        <v>100</v>
      </c>
    </row>
    <row r="144" spans="1:17" ht="63" hidden="1" customHeight="1" x14ac:dyDescent="0.3">
      <c r="A144" s="12"/>
      <c r="B144" s="47" t="s">
        <v>333</v>
      </c>
      <c r="C144" s="74" t="s">
        <v>205</v>
      </c>
      <c r="D144" s="52">
        <v>160000</v>
      </c>
      <c r="E144" s="52"/>
      <c r="F144" s="52">
        <v>160000</v>
      </c>
      <c r="G144" s="52"/>
      <c r="H144" s="52">
        <v>160000</v>
      </c>
      <c r="I144" s="52"/>
      <c r="J144" s="52">
        <v>160000</v>
      </c>
      <c r="K144" s="52"/>
      <c r="L144" s="52">
        <v>160000</v>
      </c>
      <c r="M144" s="76"/>
      <c r="N144" s="52">
        <f t="shared" si="29"/>
        <v>0</v>
      </c>
      <c r="O144" s="52">
        <f t="shared" si="30"/>
        <v>160000</v>
      </c>
      <c r="P144" s="67">
        <f>O144/F144*100</f>
        <v>100</v>
      </c>
      <c r="Q144" s="67">
        <f>O144/H144*100</f>
        <v>100</v>
      </c>
    </row>
    <row r="145" spans="1:17" ht="57" hidden="1" customHeight="1" x14ac:dyDescent="0.3">
      <c r="A145" s="12"/>
      <c r="B145" s="47" t="s">
        <v>334</v>
      </c>
      <c r="C145" s="41" t="s">
        <v>78</v>
      </c>
      <c r="D145" s="52">
        <v>34349.1</v>
      </c>
      <c r="E145" s="52"/>
      <c r="F145" s="52">
        <v>34349.1</v>
      </c>
      <c r="G145" s="52"/>
      <c r="H145" s="52">
        <v>34349.1</v>
      </c>
      <c r="I145" s="52"/>
      <c r="J145" s="52">
        <v>34349.1</v>
      </c>
      <c r="K145" s="52"/>
      <c r="L145" s="52">
        <v>34349.1</v>
      </c>
      <c r="M145" s="76"/>
      <c r="N145" s="52">
        <f t="shared" si="29"/>
        <v>0</v>
      </c>
      <c r="O145" s="52">
        <f t="shared" si="30"/>
        <v>34349.1</v>
      </c>
      <c r="P145" s="67">
        <f>O145/F145*100</f>
        <v>100</v>
      </c>
      <c r="Q145" s="67">
        <f>O145/H145*100</f>
        <v>100</v>
      </c>
    </row>
    <row r="146" spans="1:17" ht="31.5" hidden="1" x14ac:dyDescent="0.3">
      <c r="A146" s="12"/>
      <c r="B146" s="47" t="s">
        <v>335</v>
      </c>
      <c r="C146" s="41" t="s">
        <v>68</v>
      </c>
      <c r="D146" s="52">
        <v>2500</v>
      </c>
      <c r="E146" s="52"/>
      <c r="F146" s="52">
        <v>2500</v>
      </c>
      <c r="G146" s="52"/>
      <c r="H146" s="52">
        <v>2500</v>
      </c>
      <c r="I146" s="52"/>
      <c r="J146" s="52">
        <v>2500</v>
      </c>
      <c r="K146" s="52"/>
      <c r="L146" s="52">
        <v>2500</v>
      </c>
      <c r="M146" s="76"/>
      <c r="N146" s="52">
        <f t="shared" si="29"/>
        <v>0</v>
      </c>
      <c r="O146" s="52">
        <f t="shared" si="30"/>
        <v>2500</v>
      </c>
      <c r="P146" s="67">
        <f>O146/F146*100</f>
        <v>100</v>
      </c>
      <c r="Q146" s="67">
        <f>O146/H146*100</f>
        <v>100</v>
      </c>
    </row>
    <row r="147" spans="1:17" ht="47.25" x14ac:dyDescent="0.3">
      <c r="A147" s="12"/>
      <c r="B147" s="47" t="s">
        <v>336</v>
      </c>
      <c r="C147" s="41" t="s">
        <v>206</v>
      </c>
      <c r="D147" s="52">
        <v>15000</v>
      </c>
      <c r="E147" s="52"/>
      <c r="F147" s="52">
        <v>15000</v>
      </c>
      <c r="G147" s="52"/>
      <c r="H147" s="52">
        <v>15000</v>
      </c>
      <c r="I147" s="52"/>
      <c r="J147" s="52">
        <v>15000</v>
      </c>
      <c r="K147" s="52"/>
      <c r="L147" s="52">
        <v>15000</v>
      </c>
      <c r="M147" s="76">
        <v>25000</v>
      </c>
      <c r="N147" s="52">
        <f t="shared" si="29"/>
        <v>25000</v>
      </c>
      <c r="O147" s="52">
        <f t="shared" si="30"/>
        <v>40000</v>
      </c>
      <c r="P147" s="67">
        <f>O147/F147*100</f>
        <v>266.66666666666663</v>
      </c>
      <c r="Q147" s="67">
        <f>O147/H147*100</f>
        <v>266.66666666666663</v>
      </c>
    </row>
    <row r="148" spans="1:17" ht="63" hidden="1" x14ac:dyDescent="0.3">
      <c r="A148" s="11"/>
      <c r="B148" s="47" t="s">
        <v>337</v>
      </c>
      <c r="C148" s="41" t="s">
        <v>69</v>
      </c>
      <c r="D148" s="52">
        <v>298.8</v>
      </c>
      <c r="E148" s="52"/>
      <c r="F148" s="52">
        <v>298.8</v>
      </c>
      <c r="G148" s="52"/>
      <c r="H148" s="52">
        <v>298.8</v>
      </c>
      <c r="I148" s="52"/>
      <c r="J148" s="52">
        <v>298.8</v>
      </c>
      <c r="K148" s="52"/>
      <c r="L148" s="52">
        <v>298.8</v>
      </c>
      <c r="M148" s="76"/>
      <c r="N148" s="52">
        <f t="shared" si="29"/>
        <v>0</v>
      </c>
      <c r="O148" s="52">
        <f t="shared" si="30"/>
        <v>298.8</v>
      </c>
      <c r="P148" s="67">
        <f>O148/F148*100</f>
        <v>100</v>
      </c>
      <c r="Q148" s="67">
        <f>O148/H148*100</f>
        <v>100</v>
      </c>
    </row>
    <row r="149" spans="1:17" ht="66" hidden="1" x14ac:dyDescent="0.3">
      <c r="A149" s="11"/>
      <c r="B149" s="47" t="s">
        <v>338</v>
      </c>
      <c r="C149" s="63" t="s">
        <v>217</v>
      </c>
      <c r="D149" s="52"/>
      <c r="E149" s="52"/>
      <c r="F149" s="52"/>
      <c r="G149" s="52"/>
      <c r="H149" s="52"/>
      <c r="I149" s="52">
        <f t="shared" si="31"/>
        <v>49269.3</v>
      </c>
      <c r="J149" s="52">
        <v>49269.3</v>
      </c>
      <c r="K149" s="52"/>
      <c r="L149" s="52">
        <v>49269.3</v>
      </c>
      <c r="M149" s="76"/>
      <c r="N149" s="52">
        <f t="shared" si="29"/>
        <v>49269.3</v>
      </c>
      <c r="O149" s="52">
        <f t="shared" si="30"/>
        <v>49269.3</v>
      </c>
      <c r="P149" s="67"/>
      <c r="Q149" s="67">
        <f>O149/J149*100</f>
        <v>100</v>
      </c>
    </row>
    <row r="150" spans="1:17" ht="47.25" x14ac:dyDescent="0.3">
      <c r="A150" s="7"/>
      <c r="B150" s="47" t="s">
        <v>339</v>
      </c>
      <c r="C150" s="73" t="s">
        <v>210</v>
      </c>
      <c r="D150" s="52"/>
      <c r="E150" s="54">
        <f>F150-D150</f>
        <v>42234.8</v>
      </c>
      <c r="F150" s="54">
        <v>42234.8</v>
      </c>
      <c r="G150" s="52">
        <f t="shared" si="27"/>
        <v>596406.5</v>
      </c>
      <c r="H150" s="54">
        <v>638641.30000000005</v>
      </c>
      <c r="I150" s="52">
        <f t="shared" si="31"/>
        <v>277398.5</v>
      </c>
      <c r="J150" s="52">
        <v>916039.8</v>
      </c>
      <c r="K150" s="52">
        <v>645986.5</v>
      </c>
      <c r="L150" s="52">
        <v>1562026.3</v>
      </c>
      <c r="M150" s="76">
        <v>151154.4</v>
      </c>
      <c r="N150" s="52">
        <f t="shared" si="29"/>
        <v>1713180.7</v>
      </c>
      <c r="O150" s="52">
        <f t="shared" si="30"/>
        <v>1713180.7</v>
      </c>
      <c r="P150" s="67">
        <f>O150/F150*100</f>
        <v>4056.3248790097264</v>
      </c>
      <c r="Q150" s="67">
        <f>O150/J150*100</f>
        <v>187.0203347059811</v>
      </c>
    </row>
    <row r="151" spans="1:17" ht="56.25" x14ac:dyDescent="0.3">
      <c r="A151" s="7"/>
      <c r="B151" s="47" t="s">
        <v>418</v>
      </c>
      <c r="C151" s="75" t="s">
        <v>408</v>
      </c>
      <c r="D151" s="72"/>
      <c r="E151" s="54"/>
      <c r="F151" s="54"/>
      <c r="G151" s="52"/>
      <c r="H151" s="54"/>
      <c r="I151" s="52"/>
      <c r="J151" s="52"/>
      <c r="K151" s="52"/>
      <c r="L151" s="52"/>
      <c r="M151" s="76">
        <v>1550</v>
      </c>
      <c r="N151" s="52">
        <f t="shared" si="29"/>
        <v>1550</v>
      </c>
      <c r="O151" s="52">
        <f t="shared" si="30"/>
        <v>1550</v>
      </c>
      <c r="P151" s="67"/>
      <c r="Q151" s="67"/>
    </row>
    <row r="152" spans="1:17" ht="56.25" x14ac:dyDescent="0.3">
      <c r="A152" s="7"/>
      <c r="B152" s="47" t="s">
        <v>419</v>
      </c>
      <c r="C152" s="75" t="s">
        <v>409</v>
      </c>
      <c r="D152" s="72"/>
      <c r="E152" s="54"/>
      <c r="F152" s="54"/>
      <c r="G152" s="52"/>
      <c r="H152" s="54"/>
      <c r="I152" s="52"/>
      <c r="J152" s="52"/>
      <c r="K152" s="52"/>
      <c r="L152" s="52"/>
      <c r="M152" s="76">
        <v>910</v>
      </c>
      <c r="N152" s="52">
        <f t="shared" si="29"/>
        <v>910</v>
      </c>
      <c r="O152" s="52">
        <f t="shared" si="30"/>
        <v>910</v>
      </c>
      <c r="P152" s="67"/>
      <c r="Q152" s="67"/>
    </row>
    <row r="153" spans="1:17" ht="112.5" x14ac:dyDescent="0.3">
      <c r="A153" s="7"/>
      <c r="B153" s="47" t="s">
        <v>420</v>
      </c>
      <c r="C153" s="75" t="s">
        <v>410</v>
      </c>
      <c r="D153" s="72"/>
      <c r="E153" s="54"/>
      <c r="F153" s="54"/>
      <c r="G153" s="52"/>
      <c r="H153" s="54"/>
      <c r="I153" s="52"/>
      <c r="J153" s="52"/>
      <c r="K153" s="52"/>
      <c r="L153" s="52"/>
      <c r="M153" s="76">
        <v>129225.2</v>
      </c>
      <c r="N153" s="52">
        <f t="shared" si="29"/>
        <v>129225.2</v>
      </c>
      <c r="O153" s="52">
        <f t="shared" si="30"/>
        <v>129225.2</v>
      </c>
      <c r="P153" s="67"/>
      <c r="Q153" s="67"/>
    </row>
    <row r="154" spans="1:17" ht="31.5" x14ac:dyDescent="0.3">
      <c r="A154" s="7"/>
      <c r="B154" s="47" t="s">
        <v>340</v>
      </c>
      <c r="C154" s="74" t="s">
        <v>215</v>
      </c>
      <c r="D154" s="52"/>
      <c r="E154" s="54"/>
      <c r="F154" s="54"/>
      <c r="G154" s="52">
        <f t="shared" si="27"/>
        <v>4786.7</v>
      </c>
      <c r="H154" s="54">
        <v>4786.7</v>
      </c>
      <c r="I154" s="52"/>
      <c r="J154" s="52">
        <v>4786.7</v>
      </c>
      <c r="K154" s="52"/>
      <c r="L154" s="52">
        <v>4786.7</v>
      </c>
      <c r="M154" s="76">
        <v>2393.3000000000002</v>
      </c>
      <c r="N154" s="52">
        <f t="shared" si="29"/>
        <v>7180</v>
      </c>
      <c r="O154" s="52">
        <f t="shared" si="30"/>
        <v>7180</v>
      </c>
      <c r="P154" s="67"/>
      <c r="Q154" s="67">
        <f>O154/H154*100</f>
        <v>149.998955439029</v>
      </c>
    </row>
    <row r="155" spans="1:17" ht="63" hidden="1" x14ac:dyDescent="0.3">
      <c r="A155" s="7"/>
      <c r="B155" s="47" t="s">
        <v>341</v>
      </c>
      <c r="C155" s="41" t="s">
        <v>232</v>
      </c>
      <c r="D155" s="52"/>
      <c r="E155" s="54"/>
      <c r="F155" s="54"/>
      <c r="G155" s="52"/>
      <c r="H155" s="54"/>
      <c r="I155" s="52">
        <f t="shared" si="31"/>
        <v>2687.2</v>
      </c>
      <c r="J155" s="52">
        <v>2687.2</v>
      </c>
      <c r="K155" s="52">
        <v>38487.4</v>
      </c>
      <c r="L155" s="52">
        <v>41174.6</v>
      </c>
      <c r="M155" s="76"/>
      <c r="N155" s="52">
        <f t="shared" si="29"/>
        <v>41174.6</v>
      </c>
      <c r="O155" s="52">
        <f t="shared" si="30"/>
        <v>41174.6</v>
      </c>
      <c r="P155" s="67"/>
      <c r="Q155" s="67">
        <f>O155/J155*100</f>
        <v>1532.2491813039596</v>
      </c>
    </row>
    <row r="156" spans="1:17" ht="110.25" x14ac:dyDescent="0.3">
      <c r="A156" s="11"/>
      <c r="B156" s="47" t="s">
        <v>381</v>
      </c>
      <c r="C156" s="41" t="s">
        <v>81</v>
      </c>
      <c r="D156" s="52">
        <v>326547.7</v>
      </c>
      <c r="E156" s="52"/>
      <c r="F156" s="52">
        <v>326547.7</v>
      </c>
      <c r="G156" s="52">
        <f t="shared" si="27"/>
        <v>543221.89999999991</v>
      </c>
      <c r="H156" s="52">
        <v>869769.6</v>
      </c>
      <c r="I156" s="52"/>
      <c r="J156" s="52">
        <v>869769.6</v>
      </c>
      <c r="K156" s="52"/>
      <c r="L156" s="52">
        <v>869769.6</v>
      </c>
      <c r="M156" s="76">
        <v>3827.7</v>
      </c>
      <c r="N156" s="52">
        <f t="shared" si="29"/>
        <v>547049.59999999986</v>
      </c>
      <c r="O156" s="52">
        <f t="shared" si="30"/>
        <v>873597.29999999993</v>
      </c>
      <c r="P156" s="67">
        <f>O156/F156*100</f>
        <v>267.52517319828002</v>
      </c>
      <c r="Q156" s="67">
        <f>O156/H156*100</f>
        <v>100.44008206311187</v>
      </c>
    </row>
    <row r="157" spans="1:17" ht="74.25" hidden="1" customHeight="1" x14ac:dyDescent="0.3">
      <c r="A157" s="11"/>
      <c r="B157" s="47" t="s">
        <v>382</v>
      </c>
      <c r="C157" s="45" t="s">
        <v>178</v>
      </c>
      <c r="D157" s="52"/>
      <c r="E157" s="52">
        <f>F157-D157</f>
        <v>110766.6</v>
      </c>
      <c r="F157" s="52">
        <v>110766.6</v>
      </c>
      <c r="G157" s="52"/>
      <c r="H157" s="52">
        <v>110766.6</v>
      </c>
      <c r="I157" s="52"/>
      <c r="J157" s="52">
        <v>110766.6</v>
      </c>
      <c r="K157" s="52"/>
      <c r="L157" s="52">
        <v>110766.6</v>
      </c>
      <c r="M157" s="76"/>
      <c r="N157" s="52">
        <f t="shared" si="29"/>
        <v>110766.6</v>
      </c>
      <c r="O157" s="52">
        <f t="shared" si="30"/>
        <v>110766.6</v>
      </c>
      <c r="P157" s="67">
        <f>O157/F157*100</f>
        <v>100</v>
      </c>
      <c r="Q157" s="67">
        <f>O157/H157*100</f>
        <v>100</v>
      </c>
    </row>
    <row r="158" spans="1:17" ht="87" customHeight="1" x14ac:dyDescent="0.3">
      <c r="A158" s="11"/>
      <c r="B158" s="47" t="s">
        <v>383</v>
      </c>
      <c r="C158" s="45" t="s">
        <v>209</v>
      </c>
      <c r="D158" s="52"/>
      <c r="E158" s="52">
        <f>F158-D158</f>
        <v>43749.5</v>
      </c>
      <c r="F158" s="52">
        <v>43749.5</v>
      </c>
      <c r="G158" s="52"/>
      <c r="H158" s="52">
        <v>43749.5</v>
      </c>
      <c r="I158" s="52"/>
      <c r="J158" s="52">
        <v>43749.5</v>
      </c>
      <c r="K158" s="52">
        <v>-5848.9</v>
      </c>
      <c r="L158" s="52">
        <v>37900.6</v>
      </c>
      <c r="M158" s="76">
        <v>-400.4</v>
      </c>
      <c r="N158" s="52">
        <f t="shared" si="29"/>
        <v>37500.199999999997</v>
      </c>
      <c r="O158" s="52">
        <f t="shared" si="30"/>
        <v>37500.199999999997</v>
      </c>
      <c r="P158" s="67">
        <f>O158/F158*100</f>
        <v>85.715722465399608</v>
      </c>
      <c r="Q158" s="67">
        <f>O158/H158*100</f>
        <v>85.715722465399608</v>
      </c>
    </row>
    <row r="159" spans="1:17" ht="69.75" hidden="1" customHeight="1" x14ac:dyDescent="0.3">
      <c r="A159" s="11"/>
      <c r="B159" s="47" t="s">
        <v>342</v>
      </c>
      <c r="C159" s="71" t="s">
        <v>218</v>
      </c>
      <c r="D159" s="52"/>
      <c r="E159" s="52"/>
      <c r="F159" s="52"/>
      <c r="G159" s="52"/>
      <c r="H159" s="52"/>
      <c r="I159" s="52">
        <f t="shared" si="31"/>
        <v>206135.7</v>
      </c>
      <c r="J159" s="52">
        <v>206135.7</v>
      </c>
      <c r="K159" s="52"/>
      <c r="L159" s="52">
        <v>206135.7</v>
      </c>
      <c r="M159" s="76"/>
      <c r="N159" s="52">
        <f t="shared" si="29"/>
        <v>206135.7</v>
      </c>
      <c r="O159" s="52">
        <f t="shared" si="30"/>
        <v>206135.7</v>
      </c>
      <c r="P159" s="67"/>
      <c r="Q159" s="67">
        <f>O159/J159*100</f>
        <v>100</v>
      </c>
    </row>
    <row r="160" spans="1:17" ht="36" customHeight="1" x14ac:dyDescent="0.3">
      <c r="A160" s="11"/>
      <c r="B160" s="47" t="s">
        <v>421</v>
      </c>
      <c r="C160" s="71" t="s">
        <v>407</v>
      </c>
      <c r="D160" s="52"/>
      <c r="E160" s="52"/>
      <c r="F160" s="52"/>
      <c r="G160" s="52"/>
      <c r="H160" s="52"/>
      <c r="I160" s="52"/>
      <c r="J160" s="52"/>
      <c r="K160" s="52"/>
      <c r="L160" s="52"/>
      <c r="M160" s="76">
        <v>700</v>
      </c>
      <c r="N160" s="52">
        <f t="shared" si="29"/>
        <v>700</v>
      </c>
      <c r="O160" s="52">
        <f t="shared" si="30"/>
        <v>700</v>
      </c>
      <c r="P160" s="67"/>
      <c r="Q160" s="67"/>
    </row>
    <row r="161" spans="1:17" s="19" customFormat="1" ht="23.25" customHeight="1" x14ac:dyDescent="0.35">
      <c r="A161" s="17" t="s">
        <v>164</v>
      </c>
      <c r="B161" s="47"/>
      <c r="C161" s="18" t="s">
        <v>21</v>
      </c>
      <c r="D161" s="48">
        <v>76499125.700000003</v>
      </c>
      <c r="E161" s="48">
        <v>9257803.8999999911</v>
      </c>
      <c r="F161" s="48">
        <v>85756929.599999994</v>
      </c>
      <c r="G161" s="48">
        <v>954657.5</v>
      </c>
      <c r="H161" s="48">
        <v>86711587.099999994</v>
      </c>
      <c r="I161" s="51">
        <v>7673302.3000000119</v>
      </c>
      <c r="J161" s="51">
        <v>94384889.400000006</v>
      </c>
      <c r="K161" s="51">
        <f>K5+K39</f>
        <v>9471185.5999999996</v>
      </c>
      <c r="L161" s="48">
        <f t="shared" ref="L161:L163" si="32">J161+K161</f>
        <v>103856075</v>
      </c>
      <c r="M161" s="47">
        <f>O161-L161</f>
        <v>1573716.599999994</v>
      </c>
      <c r="N161" s="48">
        <f t="shared" ref="N161" si="33">E161+G161+I161+K161+M161</f>
        <v>28930665.899999999</v>
      </c>
      <c r="O161" s="48">
        <v>105429791.59999999</v>
      </c>
      <c r="P161" s="68">
        <f>O161/D161*100</f>
        <v>137.81829613772959</v>
      </c>
      <c r="Q161" s="68">
        <f>O161/J161*100</f>
        <v>111.70198139788252</v>
      </c>
    </row>
    <row r="162" spans="1:17" s="19" customFormat="1" ht="23.25" customHeight="1" x14ac:dyDescent="0.35">
      <c r="A162" s="17"/>
      <c r="B162" s="47"/>
      <c r="C162" s="20" t="s">
        <v>212</v>
      </c>
      <c r="D162" s="48">
        <f>D161-D163</f>
        <v>-230916.79999999702</v>
      </c>
      <c r="E162" s="48">
        <f t="shared" ref="E162:N162" si="34">E161-E163</f>
        <v>-290057.50000000931</v>
      </c>
      <c r="F162" s="48">
        <f t="shared" si="34"/>
        <v>-520974.30000001192</v>
      </c>
      <c r="G162" s="48">
        <f t="shared" si="34"/>
        <v>-3185500.8</v>
      </c>
      <c r="H162" s="48">
        <f t="shared" si="34"/>
        <v>-3706475.1000000089</v>
      </c>
      <c r="I162" s="48">
        <f t="shared" si="34"/>
        <v>0</v>
      </c>
      <c r="J162" s="48">
        <f t="shared" si="34"/>
        <v>-3706475.1000000089</v>
      </c>
      <c r="K162" s="48">
        <f t="shared" si="34"/>
        <v>0</v>
      </c>
      <c r="L162" s="48">
        <f t="shared" si="34"/>
        <v>-3706475.1000000089</v>
      </c>
      <c r="M162" s="47">
        <f t="shared" si="34"/>
        <v>-4000000.0000000056</v>
      </c>
      <c r="N162" s="48">
        <f t="shared" si="34"/>
        <v>-7475558.3000000194</v>
      </c>
      <c r="O162" s="48">
        <f t="shared" ref="O162" si="35">O161-O163</f>
        <v>-7706475.1000000089</v>
      </c>
      <c r="P162" s="68"/>
      <c r="Q162" s="68"/>
    </row>
    <row r="163" spans="1:17" s="19" customFormat="1" ht="23.25" customHeight="1" x14ac:dyDescent="0.35">
      <c r="A163" s="17" t="s">
        <v>162</v>
      </c>
      <c r="B163" s="47"/>
      <c r="C163" s="18" t="s">
        <v>141</v>
      </c>
      <c r="D163" s="48">
        <v>76730042.5</v>
      </c>
      <c r="E163" s="48">
        <v>9547861.4000000004</v>
      </c>
      <c r="F163" s="48">
        <v>86277903.900000006</v>
      </c>
      <c r="G163" s="48">
        <v>4140158.3</v>
      </c>
      <c r="H163" s="48">
        <v>90418062.200000003</v>
      </c>
      <c r="I163" s="51">
        <v>7673302.3000000119</v>
      </c>
      <c r="J163" s="51">
        <v>98091364.500000015</v>
      </c>
      <c r="K163" s="51">
        <v>9471185.5999999996</v>
      </c>
      <c r="L163" s="48">
        <f t="shared" si="32"/>
        <v>107562550.10000001</v>
      </c>
      <c r="M163" s="47">
        <v>5573716.5999999996</v>
      </c>
      <c r="N163" s="48">
        <f t="shared" ref="N163:N172" si="36">K163+I163+G163+E163+M163</f>
        <v>36406224.200000018</v>
      </c>
      <c r="O163" s="48">
        <f>L163+M163</f>
        <v>113136266.7</v>
      </c>
      <c r="P163" s="68">
        <f>O163/D163*100</f>
        <v>147.44715761104916</v>
      </c>
      <c r="Q163" s="68">
        <f t="shared" ref="Q163:Q194" si="37">O163/L163*100</f>
        <v>105.18183753994133</v>
      </c>
    </row>
    <row r="164" spans="1:17" ht="19.5" x14ac:dyDescent="0.35">
      <c r="A164" s="34" t="s">
        <v>165</v>
      </c>
      <c r="B164" s="47">
        <v>100</v>
      </c>
      <c r="C164" s="5" t="s">
        <v>143</v>
      </c>
      <c r="D164" s="49">
        <v>1759328.2</v>
      </c>
      <c r="E164" s="49">
        <v>3428423.4</v>
      </c>
      <c r="F164" s="49">
        <v>5187751.5999999996</v>
      </c>
      <c r="G164" s="51">
        <v>37363.4</v>
      </c>
      <c r="H164" s="49">
        <v>5225115</v>
      </c>
      <c r="I164" s="49">
        <v>-907462.4</v>
      </c>
      <c r="J164" s="51">
        <v>4317652.5999999996</v>
      </c>
      <c r="K164" s="51">
        <f>L164-J164</f>
        <v>-351536.79999999981</v>
      </c>
      <c r="L164" s="51">
        <v>3966115.8</v>
      </c>
      <c r="M164" s="47">
        <v>209549</v>
      </c>
      <c r="N164" s="51">
        <f t="shared" si="36"/>
        <v>2416336.6</v>
      </c>
      <c r="O164" s="51">
        <f t="shared" ref="O164:O194" si="38">L164+M164</f>
        <v>4175664.8</v>
      </c>
      <c r="P164" s="69">
        <f>O164/D164*100</f>
        <v>237.3442772076296</v>
      </c>
      <c r="Q164" s="69">
        <f t="shared" si="37"/>
        <v>105.28348163712214</v>
      </c>
    </row>
    <row r="165" spans="1:17" ht="32.25" hidden="1" customHeight="1" x14ac:dyDescent="0.3">
      <c r="A165" s="15"/>
      <c r="B165" s="47">
        <v>102</v>
      </c>
      <c r="C165" s="14" t="s">
        <v>84</v>
      </c>
      <c r="D165" s="50">
        <v>4806.6000000000004</v>
      </c>
      <c r="E165" s="50"/>
      <c r="F165" s="50">
        <v>4806.6000000000004</v>
      </c>
      <c r="G165" s="52"/>
      <c r="H165" s="50">
        <v>4806.6000000000004</v>
      </c>
      <c r="I165" s="50">
        <v>900</v>
      </c>
      <c r="J165" s="52">
        <v>5706.6</v>
      </c>
      <c r="K165" s="52">
        <f t="shared" ref="K165:K228" si="39">L165-J165</f>
        <v>370.39999999999964</v>
      </c>
      <c r="L165" s="52">
        <v>6077</v>
      </c>
      <c r="M165" s="76"/>
      <c r="N165" s="52">
        <f t="shared" si="36"/>
        <v>1270.3999999999996</v>
      </c>
      <c r="O165" s="52">
        <f t="shared" si="38"/>
        <v>6077</v>
      </c>
      <c r="P165" s="70">
        <f>O165/D165*100</f>
        <v>126.43032496983312</v>
      </c>
      <c r="Q165" s="70">
        <f t="shared" si="37"/>
        <v>100</v>
      </c>
    </row>
    <row r="166" spans="1:17" ht="47.25" x14ac:dyDescent="0.3">
      <c r="A166" s="15"/>
      <c r="B166" s="47">
        <v>103</v>
      </c>
      <c r="C166" s="14" t="s">
        <v>85</v>
      </c>
      <c r="D166" s="50">
        <v>108365.2</v>
      </c>
      <c r="E166" s="50">
        <v>3792.7</v>
      </c>
      <c r="F166" s="50">
        <v>112157.9</v>
      </c>
      <c r="G166" s="52">
        <v>12000</v>
      </c>
      <c r="H166" s="50">
        <v>124157.9</v>
      </c>
      <c r="I166" s="50">
        <v>16135.9</v>
      </c>
      <c r="J166" s="52">
        <v>140293.79999999999</v>
      </c>
      <c r="K166" s="52">
        <f>L166-J166</f>
        <v>11522.299999999988</v>
      </c>
      <c r="L166" s="52">
        <v>151816.09999999998</v>
      </c>
      <c r="M166" s="76">
        <v>8507.2999999999993</v>
      </c>
      <c r="N166" s="52">
        <f t="shared" si="36"/>
        <v>51958.199999999983</v>
      </c>
      <c r="O166" s="52">
        <f t="shared" si="38"/>
        <v>160323.39999999997</v>
      </c>
      <c r="P166" s="70">
        <f>O166/D166*100</f>
        <v>147.94731149852532</v>
      </c>
      <c r="Q166" s="70">
        <f t="shared" si="37"/>
        <v>105.60368761942902</v>
      </c>
    </row>
    <row r="167" spans="1:17" ht="47.25" x14ac:dyDescent="0.3">
      <c r="A167" s="15"/>
      <c r="B167" s="47">
        <v>104</v>
      </c>
      <c r="C167" s="14" t="s">
        <v>86</v>
      </c>
      <c r="D167" s="50">
        <v>408800.9</v>
      </c>
      <c r="E167" s="50">
        <v>5324.1</v>
      </c>
      <c r="F167" s="50">
        <v>414125</v>
      </c>
      <c r="G167" s="52">
        <v>16282.9</v>
      </c>
      <c r="H167" s="50">
        <v>430407.9</v>
      </c>
      <c r="I167" s="50">
        <v>31351.3</v>
      </c>
      <c r="J167" s="52">
        <v>461759.2</v>
      </c>
      <c r="K167" s="52">
        <f t="shared" si="39"/>
        <v>53368</v>
      </c>
      <c r="L167" s="52">
        <v>515127.2</v>
      </c>
      <c r="M167" s="76">
        <v>18851.8</v>
      </c>
      <c r="N167" s="52">
        <f t="shared" si="36"/>
        <v>125178.1</v>
      </c>
      <c r="O167" s="52">
        <f t="shared" si="38"/>
        <v>533979</v>
      </c>
      <c r="P167" s="70">
        <f>O167/D167*100</f>
        <v>130.62079853542397</v>
      </c>
      <c r="Q167" s="70">
        <f t="shared" si="37"/>
        <v>103.6596397938218</v>
      </c>
    </row>
    <row r="168" spans="1:17" ht="18.75" hidden="1" customHeight="1" x14ac:dyDescent="0.3">
      <c r="A168" s="15"/>
      <c r="B168" s="47">
        <v>105</v>
      </c>
      <c r="C168" s="14" t="s">
        <v>87</v>
      </c>
      <c r="D168" s="50">
        <v>259040.1</v>
      </c>
      <c r="E168" s="50"/>
      <c r="F168" s="50">
        <v>259040.1</v>
      </c>
      <c r="G168" s="52"/>
      <c r="H168" s="50">
        <v>259040.1</v>
      </c>
      <c r="I168" s="50"/>
      <c r="J168" s="50">
        <v>259040.1</v>
      </c>
      <c r="K168" s="50">
        <f t="shared" si="39"/>
        <v>4967.1999999999825</v>
      </c>
      <c r="L168" s="50">
        <v>264007.3</v>
      </c>
      <c r="M168" s="81"/>
      <c r="N168" s="50">
        <f t="shared" si="36"/>
        <v>4967.1999999999825</v>
      </c>
      <c r="O168" s="50">
        <f t="shared" si="38"/>
        <v>264007.3</v>
      </c>
      <c r="P168" s="70">
        <f>O168/F168*100</f>
        <v>101.91754095215373</v>
      </c>
      <c r="Q168" s="70">
        <f t="shared" si="37"/>
        <v>100</v>
      </c>
    </row>
    <row r="169" spans="1:17" ht="32.25" customHeight="1" x14ac:dyDescent="0.3">
      <c r="A169" s="15"/>
      <c r="B169" s="47">
        <v>106</v>
      </c>
      <c r="C169" s="14" t="s">
        <v>88</v>
      </c>
      <c r="D169" s="50">
        <v>102311.3</v>
      </c>
      <c r="E169" s="50">
        <v>1287.8</v>
      </c>
      <c r="F169" s="50">
        <v>103599.1</v>
      </c>
      <c r="G169" s="52"/>
      <c r="H169" s="50">
        <v>103599.1</v>
      </c>
      <c r="I169" s="50">
        <v>14572.5</v>
      </c>
      <c r="J169" s="52">
        <v>118171.6</v>
      </c>
      <c r="K169" s="52">
        <f t="shared" si="39"/>
        <v>19603.5</v>
      </c>
      <c r="L169" s="52">
        <v>137775.1</v>
      </c>
      <c r="M169" s="76">
        <v>5409.4</v>
      </c>
      <c r="N169" s="52">
        <f t="shared" si="36"/>
        <v>40873.200000000004</v>
      </c>
      <c r="O169" s="52">
        <f t="shared" si="38"/>
        <v>143184.5</v>
      </c>
      <c r="P169" s="70">
        <f>O169/D169*100</f>
        <v>139.94983936280744</v>
      </c>
      <c r="Q169" s="70">
        <f t="shared" si="37"/>
        <v>103.92625372799584</v>
      </c>
    </row>
    <row r="170" spans="1:17" x14ac:dyDescent="0.3">
      <c r="A170" s="34"/>
      <c r="B170" s="47">
        <v>107</v>
      </c>
      <c r="C170" s="14" t="s">
        <v>89</v>
      </c>
      <c r="D170" s="50">
        <v>38775.1</v>
      </c>
      <c r="E170" s="50">
        <v>149.4</v>
      </c>
      <c r="F170" s="50">
        <v>38924.5</v>
      </c>
      <c r="G170" s="52">
        <v>75150</v>
      </c>
      <c r="H170" s="50">
        <v>114074.5</v>
      </c>
      <c r="I170" s="50">
        <v>8443.4</v>
      </c>
      <c r="J170" s="52">
        <v>122517.9</v>
      </c>
      <c r="K170" s="52">
        <f t="shared" si="39"/>
        <v>5543.8000000000029</v>
      </c>
      <c r="L170" s="52">
        <v>128061.7</v>
      </c>
      <c r="M170" s="76">
        <v>-6151</v>
      </c>
      <c r="N170" s="52">
        <f t="shared" si="36"/>
        <v>83135.599999999991</v>
      </c>
      <c r="O170" s="52">
        <f t="shared" si="38"/>
        <v>121910.7</v>
      </c>
      <c r="P170" s="70">
        <f>O170/D170*100</f>
        <v>314.40460501713727</v>
      </c>
      <c r="Q170" s="70">
        <f t="shared" si="37"/>
        <v>95.196846520075866</v>
      </c>
    </row>
    <row r="171" spans="1:17" x14ac:dyDescent="0.3">
      <c r="A171" s="34"/>
      <c r="B171" s="47">
        <v>111</v>
      </c>
      <c r="C171" s="14" t="s">
        <v>90</v>
      </c>
      <c r="D171" s="50">
        <v>7500</v>
      </c>
      <c r="E171" s="50"/>
      <c r="F171" s="50">
        <v>7500</v>
      </c>
      <c r="G171" s="52">
        <v>7500</v>
      </c>
      <c r="H171" s="50">
        <v>15000</v>
      </c>
      <c r="I171" s="50">
        <v>7500</v>
      </c>
      <c r="J171" s="52">
        <v>22500</v>
      </c>
      <c r="K171" s="52">
        <f t="shared" si="39"/>
        <v>7500</v>
      </c>
      <c r="L171" s="52">
        <v>30000</v>
      </c>
      <c r="M171" s="76">
        <v>16659.5</v>
      </c>
      <c r="N171" s="52">
        <f t="shared" si="36"/>
        <v>39159.5</v>
      </c>
      <c r="O171" s="52">
        <f t="shared" si="38"/>
        <v>46659.5</v>
      </c>
      <c r="P171" s="70">
        <f>O171/D171*100</f>
        <v>622.12666666666667</v>
      </c>
      <c r="Q171" s="70">
        <f t="shared" si="37"/>
        <v>155.53166666666667</v>
      </c>
    </row>
    <row r="172" spans="1:17" x14ac:dyDescent="0.3">
      <c r="A172" s="34"/>
      <c r="B172" s="47">
        <v>113</v>
      </c>
      <c r="C172" s="14" t="s">
        <v>91</v>
      </c>
      <c r="D172" s="50">
        <v>829729</v>
      </c>
      <c r="E172" s="50">
        <v>3417869.4</v>
      </c>
      <c r="F172" s="50">
        <v>4247598.4000000004</v>
      </c>
      <c r="G172" s="52">
        <v>-73569.5</v>
      </c>
      <c r="H172" s="50">
        <v>4174028.9000000004</v>
      </c>
      <c r="I172" s="50">
        <v>-986365.5</v>
      </c>
      <c r="J172" s="50">
        <v>3187663.4000000004</v>
      </c>
      <c r="K172" s="50">
        <f t="shared" si="39"/>
        <v>-454412</v>
      </c>
      <c r="L172" s="77">
        <v>2733251.4000000004</v>
      </c>
      <c r="M172" s="81">
        <v>166272</v>
      </c>
      <c r="N172" s="50">
        <f t="shared" si="36"/>
        <v>2069794.4</v>
      </c>
      <c r="O172" s="50">
        <f t="shared" si="38"/>
        <v>2899523.4000000004</v>
      </c>
      <c r="P172" s="70">
        <f>O172/D172*100</f>
        <v>349.45426759821584</v>
      </c>
      <c r="Q172" s="70">
        <f t="shared" si="37"/>
        <v>106.0833043019753</v>
      </c>
    </row>
    <row r="173" spans="1:17" ht="19.5" hidden="1" customHeight="1" x14ac:dyDescent="0.35">
      <c r="A173" s="34" t="s">
        <v>166</v>
      </c>
      <c r="B173" s="47">
        <v>200</v>
      </c>
      <c r="C173" s="5" t="s">
        <v>144</v>
      </c>
      <c r="D173" s="49">
        <v>43395</v>
      </c>
      <c r="E173" s="49"/>
      <c r="F173" s="49">
        <v>43395</v>
      </c>
      <c r="G173" s="51"/>
      <c r="H173" s="49">
        <v>43395</v>
      </c>
      <c r="I173" s="50"/>
      <c r="J173" s="49">
        <v>43395</v>
      </c>
      <c r="K173" s="49">
        <f t="shared" si="39"/>
        <v>0</v>
      </c>
      <c r="L173" s="49">
        <v>43395</v>
      </c>
      <c r="M173" s="80"/>
      <c r="N173" s="49"/>
      <c r="O173" s="49">
        <f t="shared" si="38"/>
        <v>43395</v>
      </c>
      <c r="P173" s="69">
        <f>O173/F173*100</f>
        <v>100</v>
      </c>
      <c r="Q173" s="69">
        <f t="shared" si="37"/>
        <v>100</v>
      </c>
    </row>
    <row r="174" spans="1:17" ht="18.75" hidden="1" customHeight="1" x14ac:dyDescent="0.3">
      <c r="A174" s="34"/>
      <c r="B174" s="47">
        <v>203</v>
      </c>
      <c r="C174" s="14" t="s">
        <v>92</v>
      </c>
      <c r="D174" s="50">
        <v>43395</v>
      </c>
      <c r="E174" s="50"/>
      <c r="F174" s="50">
        <v>43395</v>
      </c>
      <c r="G174" s="51"/>
      <c r="H174" s="50">
        <v>43395</v>
      </c>
      <c r="I174" s="50"/>
      <c r="J174" s="50">
        <v>43395</v>
      </c>
      <c r="K174" s="50">
        <f t="shared" si="39"/>
        <v>0</v>
      </c>
      <c r="L174" s="50">
        <v>43395</v>
      </c>
      <c r="M174" s="81"/>
      <c r="N174" s="50"/>
      <c r="O174" s="50">
        <f t="shared" si="38"/>
        <v>43395</v>
      </c>
      <c r="P174" s="70">
        <f>O174/F174*100</f>
        <v>100</v>
      </c>
      <c r="Q174" s="70">
        <f t="shared" si="37"/>
        <v>100</v>
      </c>
    </row>
    <row r="175" spans="1:17" ht="31.5" x14ac:dyDescent="0.35">
      <c r="A175" s="34" t="s">
        <v>167</v>
      </c>
      <c r="B175" s="47">
        <v>300</v>
      </c>
      <c r="C175" s="5" t="s">
        <v>145</v>
      </c>
      <c r="D175" s="49">
        <v>517785</v>
      </c>
      <c r="E175" s="49">
        <v>1164.7</v>
      </c>
      <c r="F175" s="49">
        <v>518949.7</v>
      </c>
      <c r="G175" s="51">
        <v>10291.200000000001</v>
      </c>
      <c r="H175" s="49">
        <v>529240.9</v>
      </c>
      <c r="I175" s="49">
        <v>170755.7</v>
      </c>
      <c r="J175" s="51">
        <v>699996.60000000009</v>
      </c>
      <c r="K175" s="51">
        <f t="shared" si="39"/>
        <v>124740.19999999995</v>
      </c>
      <c r="L175" s="51">
        <v>824736.8</v>
      </c>
      <c r="M175" s="47">
        <v>50964.6</v>
      </c>
      <c r="N175" s="51">
        <f>K175+I175+G175+E175+M175</f>
        <v>357916.39999999997</v>
      </c>
      <c r="O175" s="51">
        <f t="shared" si="38"/>
        <v>875701.4</v>
      </c>
      <c r="P175" s="69">
        <f>O175/D175*100</f>
        <v>169.12452079531079</v>
      </c>
      <c r="Q175" s="69">
        <f t="shared" si="37"/>
        <v>106.17949872007651</v>
      </c>
    </row>
    <row r="176" spans="1:17" x14ac:dyDescent="0.3">
      <c r="A176" s="34"/>
      <c r="B176" s="47">
        <v>309</v>
      </c>
      <c r="C176" s="14" t="s">
        <v>211</v>
      </c>
      <c r="D176" s="50">
        <v>88913.2</v>
      </c>
      <c r="E176" s="50">
        <v>996</v>
      </c>
      <c r="F176" s="50">
        <v>89909.2</v>
      </c>
      <c r="G176" s="52">
        <v>1862.3</v>
      </c>
      <c r="H176" s="50">
        <v>91771.5</v>
      </c>
      <c r="I176" s="50">
        <v>20935.3</v>
      </c>
      <c r="J176" s="52">
        <v>112706.8</v>
      </c>
      <c r="K176" s="52">
        <f t="shared" si="39"/>
        <v>10146.300000000003</v>
      </c>
      <c r="L176" s="52">
        <v>122853.1</v>
      </c>
      <c r="M176" s="76">
        <v>2789.9</v>
      </c>
      <c r="N176" s="52">
        <f>K176+I176+G176+E176+M176</f>
        <v>36729.800000000003</v>
      </c>
      <c r="O176" s="52">
        <f t="shared" si="38"/>
        <v>125643</v>
      </c>
      <c r="P176" s="70">
        <f>O176/D176*100</f>
        <v>141.30972678972302</v>
      </c>
      <c r="Q176" s="70">
        <f t="shared" si="37"/>
        <v>102.27092356643827</v>
      </c>
    </row>
    <row r="177" spans="1:17" ht="31.5" x14ac:dyDescent="0.3">
      <c r="A177" s="34"/>
      <c r="B177" s="47">
        <v>310</v>
      </c>
      <c r="C177" s="14" t="s">
        <v>93</v>
      </c>
      <c r="D177" s="50">
        <v>407393.4</v>
      </c>
      <c r="E177" s="50"/>
      <c r="F177" s="50">
        <v>407393.4</v>
      </c>
      <c r="G177" s="52">
        <v>8428.9</v>
      </c>
      <c r="H177" s="50">
        <v>415822.30000000005</v>
      </c>
      <c r="I177" s="50">
        <v>148064.4</v>
      </c>
      <c r="J177" s="52">
        <v>563886.70000000007</v>
      </c>
      <c r="K177" s="52">
        <f t="shared" si="39"/>
        <v>114531.09999999998</v>
      </c>
      <c r="L177" s="52">
        <v>678417.8</v>
      </c>
      <c r="M177" s="76">
        <v>48335.5</v>
      </c>
      <c r="N177" s="52">
        <f>K177+I177+G177+E177+M177</f>
        <v>319359.90000000002</v>
      </c>
      <c r="O177" s="52">
        <f t="shared" si="38"/>
        <v>726753.3</v>
      </c>
      <c r="P177" s="70">
        <f>O177/D177*100</f>
        <v>178.39103431719806</v>
      </c>
      <c r="Q177" s="70">
        <f t="shared" si="37"/>
        <v>107.12473935677984</v>
      </c>
    </row>
    <row r="178" spans="1:17" ht="18.75" hidden="1" customHeight="1" x14ac:dyDescent="0.3">
      <c r="A178" s="34"/>
      <c r="B178" s="47"/>
      <c r="C178" s="14" t="s">
        <v>94</v>
      </c>
      <c r="D178" s="50">
        <v>780</v>
      </c>
      <c r="E178" s="50"/>
      <c r="F178" s="50">
        <v>780</v>
      </c>
      <c r="G178" s="52"/>
      <c r="H178" s="50">
        <v>780</v>
      </c>
      <c r="I178" s="50"/>
      <c r="J178" s="50">
        <v>780</v>
      </c>
      <c r="K178" s="50">
        <f t="shared" si="39"/>
        <v>0</v>
      </c>
      <c r="L178" s="50">
        <v>780</v>
      </c>
      <c r="M178" s="81"/>
      <c r="N178" s="50"/>
      <c r="O178" s="50">
        <f t="shared" si="38"/>
        <v>780</v>
      </c>
      <c r="P178" s="70">
        <f>O178/F178*100</f>
        <v>100</v>
      </c>
      <c r="Q178" s="70">
        <f t="shared" si="37"/>
        <v>100</v>
      </c>
    </row>
    <row r="179" spans="1:17" ht="32.25" customHeight="1" x14ac:dyDescent="0.3">
      <c r="A179" s="34"/>
      <c r="B179" s="47">
        <v>314</v>
      </c>
      <c r="C179" s="14" t="s">
        <v>95</v>
      </c>
      <c r="D179" s="50">
        <v>20698.400000000001</v>
      </c>
      <c r="E179" s="50">
        <v>168.7</v>
      </c>
      <c r="F179" s="50">
        <v>20867.100000000002</v>
      </c>
      <c r="G179" s="52"/>
      <c r="H179" s="50">
        <v>20867.100000000002</v>
      </c>
      <c r="I179" s="50">
        <v>1756</v>
      </c>
      <c r="J179" s="52">
        <v>22623.100000000002</v>
      </c>
      <c r="K179" s="52">
        <f t="shared" si="39"/>
        <v>62.799999999999272</v>
      </c>
      <c r="L179" s="52">
        <v>22685.9</v>
      </c>
      <c r="M179" s="76">
        <v>-160.80000000000001</v>
      </c>
      <c r="N179" s="52">
        <f t="shared" ref="N179:N210" si="40">K179+I179+G179+E179+M179</f>
        <v>1826.6999999999994</v>
      </c>
      <c r="O179" s="52">
        <f t="shared" si="38"/>
        <v>22525.100000000002</v>
      </c>
      <c r="P179" s="70">
        <f>O179/D179*100</f>
        <v>108.82531983148456</v>
      </c>
      <c r="Q179" s="70">
        <f t="shared" si="37"/>
        <v>99.291189681696565</v>
      </c>
    </row>
    <row r="180" spans="1:17" ht="19.5" x14ac:dyDescent="0.35">
      <c r="A180" s="34" t="s">
        <v>170</v>
      </c>
      <c r="B180" s="47">
        <v>400</v>
      </c>
      <c r="C180" s="5" t="s">
        <v>146</v>
      </c>
      <c r="D180" s="49">
        <v>11759003.300000001</v>
      </c>
      <c r="E180" s="49">
        <v>2746454.4</v>
      </c>
      <c r="F180" s="49">
        <v>14505457.700000001</v>
      </c>
      <c r="G180" s="51">
        <v>1734370.4</v>
      </c>
      <c r="H180" s="49">
        <v>16239828.100000001</v>
      </c>
      <c r="I180" s="49">
        <v>1501457</v>
      </c>
      <c r="J180" s="51">
        <v>17741285.100000001</v>
      </c>
      <c r="K180" s="51">
        <f t="shared" si="39"/>
        <v>902811.89999999851</v>
      </c>
      <c r="L180" s="51">
        <v>18644097</v>
      </c>
      <c r="M180" s="47">
        <v>13405.4</v>
      </c>
      <c r="N180" s="51">
        <f t="shared" si="40"/>
        <v>6898499.0999999987</v>
      </c>
      <c r="O180" s="51">
        <f t="shared" si="38"/>
        <v>18657502.399999999</v>
      </c>
      <c r="P180" s="69">
        <f>O180/D180*100</f>
        <v>158.6656787484701</v>
      </c>
      <c r="Q180" s="69">
        <f t="shared" si="37"/>
        <v>100.07190157828506</v>
      </c>
    </row>
    <row r="181" spans="1:17" x14ac:dyDescent="0.3">
      <c r="A181" s="34"/>
      <c r="B181" s="47">
        <v>401</v>
      </c>
      <c r="C181" s="14" t="s">
        <v>96</v>
      </c>
      <c r="D181" s="50">
        <v>334076.2</v>
      </c>
      <c r="E181" s="50">
        <v>14873.6</v>
      </c>
      <c r="F181" s="50">
        <v>348949.8</v>
      </c>
      <c r="G181" s="52">
        <v>2280</v>
      </c>
      <c r="H181" s="50">
        <v>351229.8</v>
      </c>
      <c r="I181" s="50">
        <v>61925.599999999999</v>
      </c>
      <c r="J181" s="52">
        <v>413155.39999999997</v>
      </c>
      <c r="K181" s="52">
        <f t="shared" si="39"/>
        <v>57006.400000000023</v>
      </c>
      <c r="L181" s="52">
        <v>470161.8</v>
      </c>
      <c r="M181" s="76">
        <v>11208.5</v>
      </c>
      <c r="N181" s="52">
        <f t="shared" si="40"/>
        <v>147294.10000000003</v>
      </c>
      <c r="O181" s="52">
        <f t="shared" si="38"/>
        <v>481370.3</v>
      </c>
      <c r="P181" s="70">
        <f>O181/D181*100</f>
        <v>144.08997109042787</v>
      </c>
      <c r="Q181" s="70">
        <f t="shared" si="37"/>
        <v>102.38396654088018</v>
      </c>
    </row>
    <row r="182" spans="1:17" ht="18.75" hidden="1" customHeight="1" x14ac:dyDescent="0.3">
      <c r="A182" s="34"/>
      <c r="B182" s="47">
        <v>402</v>
      </c>
      <c r="C182" s="14" t="s">
        <v>97</v>
      </c>
      <c r="D182" s="50">
        <v>165263</v>
      </c>
      <c r="E182" s="50"/>
      <c r="F182" s="50">
        <v>165263</v>
      </c>
      <c r="G182" s="52"/>
      <c r="H182" s="50">
        <v>165263</v>
      </c>
      <c r="I182" s="50"/>
      <c r="J182" s="50">
        <v>165263</v>
      </c>
      <c r="K182" s="50">
        <f t="shared" si="39"/>
        <v>0</v>
      </c>
      <c r="L182" s="50">
        <v>165263</v>
      </c>
      <c r="M182" s="81"/>
      <c r="N182" s="50">
        <f t="shared" si="40"/>
        <v>0</v>
      </c>
      <c r="O182" s="50">
        <f t="shared" si="38"/>
        <v>165263</v>
      </c>
      <c r="P182" s="70">
        <f>O182/F182*100</f>
        <v>100</v>
      </c>
      <c r="Q182" s="70">
        <f t="shared" si="37"/>
        <v>100</v>
      </c>
    </row>
    <row r="183" spans="1:17" ht="18.75" customHeight="1" x14ac:dyDescent="0.3">
      <c r="A183" s="34"/>
      <c r="B183" s="47">
        <v>404</v>
      </c>
      <c r="C183" s="14" t="s">
        <v>98</v>
      </c>
      <c r="D183" s="50">
        <v>1848.8</v>
      </c>
      <c r="E183" s="50"/>
      <c r="F183" s="50">
        <v>1848.8</v>
      </c>
      <c r="G183" s="52"/>
      <c r="H183" s="50">
        <v>1848.8</v>
      </c>
      <c r="I183" s="50">
        <v>2025.6</v>
      </c>
      <c r="J183" s="52">
        <v>3874.3999999999996</v>
      </c>
      <c r="K183" s="52">
        <f t="shared" si="39"/>
        <v>1587.3000000000002</v>
      </c>
      <c r="L183" s="52">
        <v>5461.7</v>
      </c>
      <c r="M183" s="76">
        <v>85.2</v>
      </c>
      <c r="N183" s="52">
        <f t="shared" si="40"/>
        <v>3698.1</v>
      </c>
      <c r="O183" s="52">
        <f t="shared" si="38"/>
        <v>5546.9</v>
      </c>
      <c r="P183" s="70">
        <f t="shared" ref="P183:P197" si="41">O183/D183*100</f>
        <v>300.02704456945042</v>
      </c>
      <c r="Q183" s="70">
        <f t="shared" si="37"/>
        <v>101.55995386051961</v>
      </c>
    </row>
    <row r="184" spans="1:17" x14ac:dyDescent="0.3">
      <c r="A184" s="34"/>
      <c r="B184" s="47">
        <v>405</v>
      </c>
      <c r="C184" s="14" t="s">
        <v>99</v>
      </c>
      <c r="D184" s="50">
        <v>2259998.7999999998</v>
      </c>
      <c r="E184" s="50">
        <v>51136.1</v>
      </c>
      <c r="F184" s="50">
        <v>2311134.9</v>
      </c>
      <c r="G184" s="52">
        <v>327790.8</v>
      </c>
      <c r="H184" s="50">
        <v>2638925.6999999997</v>
      </c>
      <c r="I184" s="50">
        <v>101507.7</v>
      </c>
      <c r="J184" s="52">
        <v>2740433.4</v>
      </c>
      <c r="K184" s="52">
        <f t="shared" si="39"/>
        <v>368460.39999999991</v>
      </c>
      <c r="L184" s="52">
        <v>3108893.8</v>
      </c>
      <c r="M184" s="76">
        <v>232171.2</v>
      </c>
      <c r="N184" s="52">
        <f t="shared" si="40"/>
        <v>1081066.2</v>
      </c>
      <c r="O184" s="52">
        <f t="shared" si="38"/>
        <v>3341065</v>
      </c>
      <c r="P184" s="70">
        <f t="shared" si="41"/>
        <v>147.83481300963524</v>
      </c>
      <c r="Q184" s="70">
        <f t="shared" si="37"/>
        <v>107.46796818855633</v>
      </c>
    </row>
    <row r="185" spans="1:17" x14ac:dyDescent="0.3">
      <c r="A185" s="34"/>
      <c r="B185" s="47">
        <v>406</v>
      </c>
      <c r="C185" s="14" t="s">
        <v>100</v>
      </c>
      <c r="D185" s="50">
        <v>85645.6</v>
      </c>
      <c r="E185" s="50">
        <v>3624.2</v>
      </c>
      <c r="F185" s="50">
        <v>89269.8</v>
      </c>
      <c r="G185" s="52">
        <v>2125.3000000000002</v>
      </c>
      <c r="H185" s="50">
        <v>91395.1</v>
      </c>
      <c r="I185" s="50">
        <v>1689.3</v>
      </c>
      <c r="J185" s="52">
        <v>93084.400000000009</v>
      </c>
      <c r="K185" s="52">
        <f t="shared" si="39"/>
        <v>997.10000000000582</v>
      </c>
      <c r="L185" s="52">
        <v>94081.500000000015</v>
      </c>
      <c r="M185" s="76">
        <v>-2702.3</v>
      </c>
      <c r="N185" s="52">
        <f t="shared" si="40"/>
        <v>5733.6000000000049</v>
      </c>
      <c r="O185" s="52">
        <f t="shared" si="38"/>
        <v>91379.200000000012</v>
      </c>
      <c r="P185" s="70">
        <f t="shared" si="41"/>
        <v>106.69456457774831</v>
      </c>
      <c r="Q185" s="70">
        <f t="shared" si="37"/>
        <v>97.127703108475089</v>
      </c>
    </row>
    <row r="186" spans="1:17" ht="18.75" customHeight="1" x14ac:dyDescent="0.3">
      <c r="A186" s="34"/>
      <c r="B186" s="47">
        <v>407</v>
      </c>
      <c r="C186" s="14" t="s">
        <v>101</v>
      </c>
      <c r="D186" s="50">
        <v>372354.8</v>
      </c>
      <c r="E186" s="50">
        <v>5125.3999999999996</v>
      </c>
      <c r="F186" s="50">
        <v>377480.2</v>
      </c>
      <c r="G186" s="52"/>
      <c r="H186" s="50">
        <v>377480.2</v>
      </c>
      <c r="I186" s="50">
        <v>15618.6</v>
      </c>
      <c r="J186" s="52">
        <v>393098.8</v>
      </c>
      <c r="K186" s="52">
        <f t="shared" si="39"/>
        <v>12143.599999999977</v>
      </c>
      <c r="L186" s="52">
        <v>405242.39999999997</v>
      </c>
      <c r="M186" s="76">
        <v>335</v>
      </c>
      <c r="N186" s="52">
        <f t="shared" si="40"/>
        <v>33222.599999999977</v>
      </c>
      <c r="O186" s="52">
        <f t="shared" si="38"/>
        <v>405577.39999999997</v>
      </c>
      <c r="P186" s="70">
        <f t="shared" si="41"/>
        <v>108.92229669122031</v>
      </c>
      <c r="Q186" s="70">
        <f t="shared" si="37"/>
        <v>100.08266657190856</v>
      </c>
    </row>
    <row r="187" spans="1:17" x14ac:dyDescent="0.3">
      <c r="A187" s="34"/>
      <c r="B187" s="47">
        <v>408</v>
      </c>
      <c r="C187" s="14" t="s">
        <v>102</v>
      </c>
      <c r="D187" s="50">
        <v>450312.4</v>
      </c>
      <c r="E187" s="50">
        <v>12797</v>
      </c>
      <c r="F187" s="50">
        <v>463109.4</v>
      </c>
      <c r="G187" s="52">
        <v>211270.8</v>
      </c>
      <c r="H187" s="50">
        <v>674380.2</v>
      </c>
      <c r="I187" s="50">
        <v>180363.1</v>
      </c>
      <c r="J187" s="52">
        <v>854743.29999999993</v>
      </c>
      <c r="K187" s="52">
        <f t="shared" si="39"/>
        <v>170320.90000000002</v>
      </c>
      <c r="L187" s="52">
        <v>1025064.2</v>
      </c>
      <c r="M187" s="76">
        <v>45000</v>
      </c>
      <c r="N187" s="52">
        <f t="shared" si="40"/>
        <v>619751.80000000005</v>
      </c>
      <c r="O187" s="52">
        <f t="shared" si="38"/>
        <v>1070064.2</v>
      </c>
      <c r="P187" s="70">
        <f t="shared" si="41"/>
        <v>237.62707844598546</v>
      </c>
      <c r="Q187" s="70">
        <f t="shared" si="37"/>
        <v>104.38996894048198</v>
      </c>
    </row>
    <row r="188" spans="1:17" ht="18.75" customHeight="1" x14ac:dyDescent="0.3">
      <c r="A188" s="34"/>
      <c r="B188" s="47">
        <v>409</v>
      </c>
      <c r="C188" s="14" t="s">
        <v>103</v>
      </c>
      <c r="D188" s="50">
        <v>7071161.7000000002</v>
      </c>
      <c r="E188" s="50">
        <v>2257345.6</v>
      </c>
      <c r="F188" s="50">
        <v>9328507.3000000007</v>
      </c>
      <c r="G188" s="52"/>
      <c r="H188" s="50">
        <v>9328507.3000000007</v>
      </c>
      <c r="I188" s="50">
        <v>340000</v>
      </c>
      <c r="J188" s="52">
        <v>9668507.3000000007</v>
      </c>
      <c r="K188" s="52">
        <f t="shared" si="39"/>
        <v>429630</v>
      </c>
      <c r="L188" s="52">
        <v>10098137.300000001</v>
      </c>
      <c r="M188" s="76">
        <v>-75780.399999999994</v>
      </c>
      <c r="N188" s="52">
        <f t="shared" si="40"/>
        <v>2951195.2</v>
      </c>
      <c r="O188" s="52">
        <f t="shared" si="38"/>
        <v>10022356.9</v>
      </c>
      <c r="P188" s="70">
        <f t="shared" si="41"/>
        <v>141.73564861343789</v>
      </c>
      <c r="Q188" s="70">
        <f t="shared" si="37"/>
        <v>99.249560609559154</v>
      </c>
    </row>
    <row r="189" spans="1:17" x14ac:dyDescent="0.3">
      <c r="A189" s="34"/>
      <c r="B189" s="47">
        <v>410</v>
      </c>
      <c r="C189" s="14" t="s">
        <v>104</v>
      </c>
      <c r="D189" s="50">
        <v>502882</v>
      </c>
      <c r="E189" s="50">
        <v>1281.8</v>
      </c>
      <c r="F189" s="50">
        <v>504163.8</v>
      </c>
      <c r="G189" s="52">
        <v>123425.8</v>
      </c>
      <c r="H189" s="50">
        <v>627589.6</v>
      </c>
      <c r="I189" s="50">
        <v>304180.90000000002</v>
      </c>
      <c r="J189" s="52">
        <v>931770.5</v>
      </c>
      <c r="K189" s="52">
        <f t="shared" si="39"/>
        <v>91973.5</v>
      </c>
      <c r="L189" s="52">
        <v>1023744</v>
      </c>
      <c r="M189" s="76">
        <v>10151.700000000001</v>
      </c>
      <c r="N189" s="52">
        <f t="shared" si="40"/>
        <v>531013.69999999995</v>
      </c>
      <c r="O189" s="52">
        <f t="shared" si="38"/>
        <v>1033895.7</v>
      </c>
      <c r="P189" s="70">
        <f t="shared" si="41"/>
        <v>205.59409563277268</v>
      </c>
      <c r="Q189" s="70">
        <f t="shared" si="37"/>
        <v>100.99162485933984</v>
      </c>
    </row>
    <row r="190" spans="1:17" x14ac:dyDescent="0.3">
      <c r="A190" s="34"/>
      <c r="B190" s="47">
        <v>412</v>
      </c>
      <c r="C190" s="14" t="s">
        <v>105</v>
      </c>
      <c r="D190" s="50">
        <v>515460</v>
      </c>
      <c r="E190" s="50">
        <v>400270.7</v>
      </c>
      <c r="F190" s="50">
        <v>915730.7</v>
      </c>
      <c r="G190" s="52">
        <v>1067477.7</v>
      </c>
      <c r="H190" s="50">
        <v>1983208.4</v>
      </c>
      <c r="I190" s="50">
        <v>494146.2</v>
      </c>
      <c r="J190" s="52">
        <v>2477355</v>
      </c>
      <c r="K190" s="52">
        <f t="shared" si="39"/>
        <v>-229307.69999999972</v>
      </c>
      <c r="L190" s="52">
        <v>2248047.3000000003</v>
      </c>
      <c r="M190" s="76">
        <v>-207063.5</v>
      </c>
      <c r="N190" s="52">
        <f t="shared" si="40"/>
        <v>1525523.4000000001</v>
      </c>
      <c r="O190" s="52">
        <f t="shared" si="38"/>
        <v>2040983.8000000003</v>
      </c>
      <c r="P190" s="70">
        <f t="shared" si="41"/>
        <v>395.95386644938509</v>
      </c>
      <c r="Q190" s="70">
        <f t="shared" si="37"/>
        <v>90.789184017613863</v>
      </c>
    </row>
    <row r="191" spans="1:17" ht="19.5" customHeight="1" x14ac:dyDescent="0.35">
      <c r="A191" s="34" t="s">
        <v>169</v>
      </c>
      <c r="B191" s="47">
        <v>500</v>
      </c>
      <c r="C191" s="5" t="s">
        <v>154</v>
      </c>
      <c r="D191" s="49">
        <v>2261405.2999999998</v>
      </c>
      <c r="E191" s="50">
        <v>28130.7</v>
      </c>
      <c r="F191" s="49">
        <v>2289536</v>
      </c>
      <c r="G191" s="51">
        <v>738440.5</v>
      </c>
      <c r="H191" s="49">
        <v>3027976.5</v>
      </c>
      <c r="I191" s="49">
        <v>263789</v>
      </c>
      <c r="J191" s="51">
        <v>3291765.5</v>
      </c>
      <c r="K191" s="51">
        <f t="shared" si="39"/>
        <v>113964.39999999991</v>
      </c>
      <c r="L191" s="51">
        <v>3405729.9</v>
      </c>
      <c r="M191" s="47">
        <v>27572.1</v>
      </c>
      <c r="N191" s="51">
        <f t="shared" si="40"/>
        <v>1171896.7</v>
      </c>
      <c r="O191" s="51">
        <f t="shared" si="38"/>
        <v>3433302</v>
      </c>
      <c r="P191" s="69">
        <f t="shared" si="41"/>
        <v>151.82161287054561</v>
      </c>
      <c r="Q191" s="69">
        <f t="shared" si="37"/>
        <v>100.80957976144849</v>
      </c>
    </row>
    <row r="192" spans="1:17" ht="18.75" customHeight="1" x14ac:dyDescent="0.3">
      <c r="A192" s="34"/>
      <c r="B192" s="47">
        <v>501</v>
      </c>
      <c r="C192" s="14" t="s">
        <v>106</v>
      </c>
      <c r="D192" s="50">
        <v>384745.1</v>
      </c>
      <c r="E192" s="50">
        <v>17500</v>
      </c>
      <c r="F192" s="50">
        <v>402245.1</v>
      </c>
      <c r="G192" s="52">
        <v>549243</v>
      </c>
      <c r="H192" s="50">
        <v>951488.1</v>
      </c>
      <c r="I192" s="50">
        <v>124880.7</v>
      </c>
      <c r="J192" s="52">
        <v>1076368.8</v>
      </c>
      <c r="K192" s="52">
        <f t="shared" si="39"/>
        <v>0</v>
      </c>
      <c r="L192" s="52">
        <v>1076368.8</v>
      </c>
      <c r="M192" s="76">
        <v>-2083.6</v>
      </c>
      <c r="N192" s="52">
        <f t="shared" si="40"/>
        <v>689540.1</v>
      </c>
      <c r="O192" s="52">
        <f t="shared" si="38"/>
        <v>1074285.2</v>
      </c>
      <c r="P192" s="70">
        <f t="shared" si="41"/>
        <v>279.21998226878003</v>
      </c>
      <c r="Q192" s="70">
        <f t="shared" si="37"/>
        <v>99.806423225942623</v>
      </c>
    </row>
    <row r="193" spans="1:17" ht="18.75" customHeight="1" x14ac:dyDescent="0.3">
      <c r="A193" s="34"/>
      <c r="B193" s="47">
        <v>502</v>
      </c>
      <c r="C193" s="14" t="s">
        <v>107</v>
      </c>
      <c r="D193" s="50">
        <v>1177913.8999999999</v>
      </c>
      <c r="E193" s="50">
        <v>10630.7</v>
      </c>
      <c r="F193" s="50">
        <v>1188544.5999999999</v>
      </c>
      <c r="G193" s="52">
        <v>135280.5</v>
      </c>
      <c r="H193" s="50">
        <v>1323825.0999999999</v>
      </c>
      <c r="I193" s="50">
        <v>99521.3</v>
      </c>
      <c r="J193" s="52">
        <v>1423346.4</v>
      </c>
      <c r="K193" s="52">
        <f t="shared" si="39"/>
        <v>36330.5</v>
      </c>
      <c r="L193" s="52">
        <v>1459676.9</v>
      </c>
      <c r="M193" s="76">
        <v>18350.3</v>
      </c>
      <c r="N193" s="52">
        <f t="shared" si="40"/>
        <v>300113.3</v>
      </c>
      <c r="O193" s="52">
        <f t="shared" si="38"/>
        <v>1478027.2</v>
      </c>
      <c r="P193" s="70">
        <f t="shared" si="41"/>
        <v>125.47837324952189</v>
      </c>
      <c r="Q193" s="70">
        <f t="shared" si="37"/>
        <v>101.25714807160406</v>
      </c>
    </row>
    <row r="194" spans="1:17" ht="18.75" customHeight="1" x14ac:dyDescent="0.3">
      <c r="A194" s="34"/>
      <c r="B194" s="47">
        <v>503</v>
      </c>
      <c r="C194" s="14" t="s">
        <v>108</v>
      </c>
      <c r="D194" s="50">
        <v>500263.3</v>
      </c>
      <c r="E194" s="50"/>
      <c r="F194" s="50">
        <v>500263.3</v>
      </c>
      <c r="G194" s="52">
        <v>12744.5</v>
      </c>
      <c r="H194" s="50">
        <v>513007.8</v>
      </c>
      <c r="I194" s="50">
        <v>70931</v>
      </c>
      <c r="J194" s="52">
        <v>583938.80000000005</v>
      </c>
      <c r="K194" s="52">
        <f t="shared" si="39"/>
        <v>67583.599999999977</v>
      </c>
      <c r="L194" s="52">
        <v>651522.4</v>
      </c>
      <c r="M194" s="76">
        <v>8244.4</v>
      </c>
      <c r="N194" s="52">
        <f t="shared" si="40"/>
        <v>159503.49999999997</v>
      </c>
      <c r="O194" s="52">
        <f t="shared" si="38"/>
        <v>659766.80000000005</v>
      </c>
      <c r="P194" s="70">
        <f t="shared" si="41"/>
        <v>131.88390993302929</v>
      </c>
      <c r="Q194" s="70">
        <f t="shared" si="37"/>
        <v>101.26540545651233</v>
      </c>
    </row>
    <row r="195" spans="1:17" ht="18" customHeight="1" x14ac:dyDescent="0.3">
      <c r="A195" s="34"/>
      <c r="B195" s="47">
        <v>505</v>
      </c>
      <c r="C195" s="14" t="s">
        <v>109</v>
      </c>
      <c r="D195" s="50">
        <v>198483</v>
      </c>
      <c r="E195" s="50"/>
      <c r="F195" s="50">
        <v>198483</v>
      </c>
      <c r="G195" s="52">
        <v>41172.5</v>
      </c>
      <c r="H195" s="50">
        <f>F195+G195</f>
        <v>239655.5</v>
      </c>
      <c r="I195" s="50">
        <v>-31544</v>
      </c>
      <c r="J195" s="52">
        <f>H195+I195</f>
        <v>208111.5</v>
      </c>
      <c r="K195" s="52">
        <f t="shared" si="39"/>
        <v>10050.299999999988</v>
      </c>
      <c r="L195" s="52">
        <v>218161.8</v>
      </c>
      <c r="M195" s="76">
        <v>3061</v>
      </c>
      <c r="N195" s="52">
        <f t="shared" si="40"/>
        <v>22739.799999999988</v>
      </c>
      <c r="O195" s="52">
        <f t="shared" ref="O195:O226" si="42">L195+M195</f>
        <v>221222.8</v>
      </c>
      <c r="P195" s="70">
        <f t="shared" si="41"/>
        <v>111.4567998266854</v>
      </c>
      <c r="Q195" s="70">
        <f t="shared" ref="Q195:Q226" si="43">O195/L195*100</f>
        <v>101.40308706657169</v>
      </c>
    </row>
    <row r="196" spans="1:17" ht="19.5" x14ac:dyDescent="0.35">
      <c r="A196" s="34" t="s">
        <v>168</v>
      </c>
      <c r="B196" s="47">
        <v>600</v>
      </c>
      <c r="C196" s="5" t="s">
        <v>155</v>
      </c>
      <c r="D196" s="49">
        <v>25698.799999999999</v>
      </c>
      <c r="E196" s="49">
        <v>27294.7</v>
      </c>
      <c r="F196" s="49">
        <v>52993.5</v>
      </c>
      <c r="G196" s="51">
        <v>2139.8000000000002</v>
      </c>
      <c r="H196" s="49">
        <v>55133.3</v>
      </c>
      <c r="I196" s="49">
        <v>89694.3</v>
      </c>
      <c r="J196" s="51">
        <v>144827.6</v>
      </c>
      <c r="K196" s="51">
        <f t="shared" si="39"/>
        <v>1873.2999999999884</v>
      </c>
      <c r="L196" s="51">
        <v>146700.9</v>
      </c>
      <c r="M196" s="47">
        <v>2167.6999999999998</v>
      </c>
      <c r="N196" s="51">
        <f t="shared" si="40"/>
        <v>123169.79999999999</v>
      </c>
      <c r="O196" s="51">
        <f t="shared" si="42"/>
        <v>148868.6</v>
      </c>
      <c r="P196" s="69">
        <f t="shared" si="41"/>
        <v>579.28230111911842</v>
      </c>
      <c r="Q196" s="69">
        <f t="shared" si="43"/>
        <v>101.4776323798968</v>
      </c>
    </row>
    <row r="197" spans="1:17" x14ac:dyDescent="0.3">
      <c r="A197" s="34"/>
      <c r="B197" s="47">
        <v>603</v>
      </c>
      <c r="C197" s="14" t="s">
        <v>110</v>
      </c>
      <c r="D197" s="50">
        <v>10100.6</v>
      </c>
      <c r="E197" s="50"/>
      <c r="F197" s="50">
        <v>10100.6</v>
      </c>
      <c r="G197" s="52">
        <v>2139.8000000000002</v>
      </c>
      <c r="H197" s="50">
        <v>12240.400000000001</v>
      </c>
      <c r="I197" s="50">
        <v>6600.5</v>
      </c>
      <c r="J197" s="52">
        <v>18840.900000000001</v>
      </c>
      <c r="K197" s="52">
        <f t="shared" si="39"/>
        <v>1873.2999999999993</v>
      </c>
      <c r="L197" s="52">
        <v>20714.2</v>
      </c>
      <c r="M197" s="76">
        <v>2167.6999999999998</v>
      </c>
      <c r="N197" s="52">
        <f t="shared" si="40"/>
        <v>12781.3</v>
      </c>
      <c r="O197" s="52">
        <f t="shared" si="42"/>
        <v>22881.9</v>
      </c>
      <c r="P197" s="70">
        <f t="shared" si="41"/>
        <v>226.54000752430551</v>
      </c>
      <c r="Q197" s="70">
        <f t="shared" si="43"/>
        <v>110.4648019233183</v>
      </c>
    </row>
    <row r="198" spans="1:17" ht="31.5" hidden="1" x14ac:dyDescent="0.3">
      <c r="A198" s="34"/>
      <c r="B198" s="47">
        <v>604</v>
      </c>
      <c r="C198" s="14" t="s">
        <v>220</v>
      </c>
      <c r="D198" s="50"/>
      <c r="E198" s="50"/>
      <c r="F198" s="50"/>
      <c r="G198" s="52"/>
      <c r="H198" s="50"/>
      <c r="I198" s="50">
        <v>300</v>
      </c>
      <c r="J198" s="52">
        <v>300</v>
      </c>
      <c r="K198" s="52">
        <f t="shared" si="39"/>
        <v>0</v>
      </c>
      <c r="L198" s="52">
        <v>300</v>
      </c>
      <c r="M198" s="76"/>
      <c r="N198" s="52">
        <f t="shared" si="40"/>
        <v>300</v>
      </c>
      <c r="O198" s="52">
        <f t="shared" si="42"/>
        <v>300</v>
      </c>
      <c r="P198" s="70"/>
      <c r="Q198" s="70">
        <f t="shared" si="43"/>
        <v>100</v>
      </c>
    </row>
    <row r="199" spans="1:17" ht="18.75" hidden="1" customHeight="1" x14ac:dyDescent="0.3">
      <c r="A199" s="34"/>
      <c r="B199" s="47">
        <v>605</v>
      </c>
      <c r="C199" s="14" t="s">
        <v>111</v>
      </c>
      <c r="D199" s="50">
        <v>15598.2</v>
      </c>
      <c r="E199" s="50">
        <v>27294.7</v>
      </c>
      <c r="F199" s="50">
        <v>42892.9</v>
      </c>
      <c r="G199" s="52"/>
      <c r="H199" s="50">
        <v>42892.9</v>
      </c>
      <c r="I199" s="50">
        <v>82793.8</v>
      </c>
      <c r="J199" s="52">
        <v>125686.70000000001</v>
      </c>
      <c r="K199" s="52">
        <f t="shared" si="39"/>
        <v>0</v>
      </c>
      <c r="L199" s="52">
        <v>125686.70000000001</v>
      </c>
      <c r="M199" s="76"/>
      <c r="N199" s="52">
        <f t="shared" si="40"/>
        <v>110088.5</v>
      </c>
      <c r="O199" s="52">
        <f t="shared" si="42"/>
        <v>125686.70000000001</v>
      </c>
      <c r="P199" s="70">
        <f t="shared" ref="P199:P206" si="44">O199/D199*100</f>
        <v>805.7769486222769</v>
      </c>
      <c r="Q199" s="70">
        <f t="shared" si="43"/>
        <v>100</v>
      </c>
    </row>
    <row r="200" spans="1:17" ht="19.5" x14ac:dyDescent="0.35">
      <c r="A200" s="34" t="s">
        <v>171</v>
      </c>
      <c r="B200" s="47">
        <v>700</v>
      </c>
      <c r="C200" s="5" t="s">
        <v>147</v>
      </c>
      <c r="D200" s="49">
        <v>24797038</v>
      </c>
      <c r="E200" s="49">
        <v>100481.5</v>
      </c>
      <c r="F200" s="49">
        <v>24897519.5</v>
      </c>
      <c r="G200" s="51">
        <v>-186490.3</v>
      </c>
      <c r="H200" s="49">
        <v>24711029.199999999</v>
      </c>
      <c r="I200" s="49">
        <v>2912399.2</v>
      </c>
      <c r="J200" s="51">
        <v>27623428.399999999</v>
      </c>
      <c r="K200" s="51">
        <f t="shared" si="39"/>
        <v>3598821.6999999993</v>
      </c>
      <c r="L200" s="51">
        <v>31222250.099999998</v>
      </c>
      <c r="M200" s="47">
        <v>1277006.3999999999</v>
      </c>
      <c r="N200" s="51">
        <f t="shared" si="40"/>
        <v>7702218.5</v>
      </c>
      <c r="O200" s="51">
        <f t="shared" si="42"/>
        <v>32499256.499999996</v>
      </c>
      <c r="P200" s="69">
        <f t="shared" si="44"/>
        <v>131.06104245192509</v>
      </c>
      <c r="Q200" s="69">
        <f t="shared" si="43"/>
        <v>104.09005243347276</v>
      </c>
    </row>
    <row r="201" spans="1:17" x14ac:dyDescent="0.3">
      <c r="A201" s="34"/>
      <c r="B201" s="47">
        <v>701</v>
      </c>
      <c r="C201" s="14" t="s">
        <v>112</v>
      </c>
      <c r="D201" s="50">
        <v>7969823.7999999998</v>
      </c>
      <c r="E201" s="50"/>
      <c r="F201" s="50">
        <v>7969823.7999999998</v>
      </c>
      <c r="G201" s="52">
        <v>161680.1</v>
      </c>
      <c r="H201" s="50">
        <v>8131503.8999999994</v>
      </c>
      <c r="I201" s="50">
        <v>744951</v>
      </c>
      <c r="J201" s="52">
        <v>8876454.8999999985</v>
      </c>
      <c r="K201" s="52">
        <f t="shared" si="39"/>
        <v>927485.5</v>
      </c>
      <c r="L201" s="52">
        <v>9803940.3999999985</v>
      </c>
      <c r="M201" s="76">
        <v>651325.4</v>
      </c>
      <c r="N201" s="52">
        <f t="shared" si="40"/>
        <v>2485442</v>
      </c>
      <c r="O201" s="52">
        <f t="shared" si="42"/>
        <v>10455265.799999999</v>
      </c>
      <c r="P201" s="70">
        <f t="shared" si="44"/>
        <v>131.18565808192645</v>
      </c>
      <c r="Q201" s="70">
        <f t="shared" si="43"/>
        <v>106.64350631915308</v>
      </c>
    </row>
    <row r="202" spans="1:17" x14ac:dyDescent="0.3">
      <c r="A202" s="34"/>
      <c r="B202" s="47">
        <v>702</v>
      </c>
      <c r="C202" s="14" t="s">
        <v>113</v>
      </c>
      <c r="D202" s="50">
        <v>13612738.199999999</v>
      </c>
      <c r="E202" s="50">
        <v>44965.4</v>
      </c>
      <c r="F202" s="50">
        <v>13657703.6</v>
      </c>
      <c r="G202" s="52">
        <v>-356992.9</v>
      </c>
      <c r="H202" s="50">
        <v>13300710.699999999</v>
      </c>
      <c r="I202" s="50">
        <v>1543444.4</v>
      </c>
      <c r="J202" s="52">
        <v>14844155.1</v>
      </c>
      <c r="K202" s="52">
        <f t="shared" si="39"/>
        <v>2249005.0000000019</v>
      </c>
      <c r="L202" s="52">
        <v>17093160.100000001</v>
      </c>
      <c r="M202" s="76">
        <v>476303.7</v>
      </c>
      <c r="N202" s="52">
        <f t="shared" si="40"/>
        <v>3956725.600000002</v>
      </c>
      <c r="O202" s="52">
        <f t="shared" si="42"/>
        <v>17569463.800000001</v>
      </c>
      <c r="P202" s="70">
        <f t="shared" si="44"/>
        <v>129.06634610808868</v>
      </c>
      <c r="Q202" s="70">
        <f t="shared" si="43"/>
        <v>102.78651634462838</v>
      </c>
    </row>
    <row r="203" spans="1:17" x14ac:dyDescent="0.3">
      <c r="A203" s="34"/>
      <c r="B203" s="47">
        <v>703</v>
      </c>
      <c r="C203" s="14" t="s">
        <v>114</v>
      </c>
      <c r="D203" s="50">
        <v>162280.1</v>
      </c>
      <c r="E203" s="50">
        <v>899.9</v>
      </c>
      <c r="F203" s="50">
        <v>163180</v>
      </c>
      <c r="G203" s="52">
        <v>15810.4</v>
      </c>
      <c r="H203" s="50">
        <v>178990.4</v>
      </c>
      <c r="I203" s="50">
        <v>23389.5</v>
      </c>
      <c r="J203" s="52">
        <v>202379.9</v>
      </c>
      <c r="K203" s="52">
        <f t="shared" si="39"/>
        <v>23410.100000000006</v>
      </c>
      <c r="L203" s="52">
        <v>225790</v>
      </c>
      <c r="M203" s="76">
        <v>3949.2</v>
      </c>
      <c r="N203" s="52">
        <f t="shared" si="40"/>
        <v>67459.100000000006</v>
      </c>
      <c r="O203" s="52">
        <f t="shared" si="42"/>
        <v>229739.2</v>
      </c>
      <c r="P203" s="70">
        <f t="shared" si="44"/>
        <v>141.56954549572006</v>
      </c>
      <c r="Q203" s="70">
        <f t="shared" si="43"/>
        <v>101.74905886000268</v>
      </c>
    </row>
    <row r="204" spans="1:17" x14ac:dyDescent="0.3">
      <c r="A204" s="34"/>
      <c r="B204" s="47">
        <v>704</v>
      </c>
      <c r="C204" s="14" t="s">
        <v>115</v>
      </c>
      <c r="D204" s="50">
        <v>1734486.2</v>
      </c>
      <c r="E204" s="50">
        <v>9431.2999999999993</v>
      </c>
      <c r="F204" s="50">
        <v>1743917.5</v>
      </c>
      <c r="G204" s="52">
        <v>-107058.7</v>
      </c>
      <c r="H204" s="50">
        <v>1636858.8</v>
      </c>
      <c r="I204" s="50">
        <v>400221.6</v>
      </c>
      <c r="J204" s="52">
        <v>2037080.4</v>
      </c>
      <c r="K204" s="52">
        <f t="shared" si="39"/>
        <v>319760.60000000009</v>
      </c>
      <c r="L204" s="52">
        <v>2356841</v>
      </c>
      <c r="M204" s="76">
        <v>128304.8</v>
      </c>
      <c r="N204" s="52">
        <f t="shared" si="40"/>
        <v>750659.60000000021</v>
      </c>
      <c r="O204" s="52">
        <f t="shared" si="42"/>
        <v>2485145.7999999998</v>
      </c>
      <c r="P204" s="70">
        <f t="shared" si="44"/>
        <v>143.27849941959755</v>
      </c>
      <c r="Q204" s="70">
        <f t="shared" si="43"/>
        <v>105.44393109250898</v>
      </c>
    </row>
    <row r="205" spans="1:17" ht="31.5" x14ac:dyDescent="0.3">
      <c r="A205" s="34"/>
      <c r="B205" s="47">
        <v>705</v>
      </c>
      <c r="C205" s="14" t="s">
        <v>116</v>
      </c>
      <c r="D205" s="50">
        <v>59526.3</v>
      </c>
      <c r="E205" s="50">
        <v>27.5</v>
      </c>
      <c r="F205" s="50">
        <v>59553.8</v>
      </c>
      <c r="G205" s="52">
        <v>19036.7</v>
      </c>
      <c r="H205" s="50">
        <v>78590.5</v>
      </c>
      <c r="I205" s="50">
        <v>6113.6</v>
      </c>
      <c r="J205" s="52">
        <v>84704.1</v>
      </c>
      <c r="K205" s="52">
        <f t="shared" si="39"/>
        <v>7432.5</v>
      </c>
      <c r="L205" s="52">
        <v>92136.6</v>
      </c>
      <c r="M205" s="76">
        <v>391.2</v>
      </c>
      <c r="N205" s="52">
        <f t="shared" si="40"/>
        <v>33001.5</v>
      </c>
      <c r="O205" s="52">
        <f t="shared" si="42"/>
        <v>92527.8</v>
      </c>
      <c r="P205" s="70">
        <f t="shared" si="44"/>
        <v>155.440200382016</v>
      </c>
      <c r="Q205" s="70">
        <f t="shared" si="43"/>
        <v>100.42458697195251</v>
      </c>
    </row>
    <row r="206" spans="1:17" x14ac:dyDescent="0.3">
      <c r="A206" s="34"/>
      <c r="B206" s="47">
        <v>707</v>
      </c>
      <c r="C206" s="14" t="s">
        <v>402</v>
      </c>
      <c r="D206" s="50">
        <v>449824.4</v>
      </c>
      <c r="E206" s="50"/>
      <c r="F206" s="50">
        <v>449824.4</v>
      </c>
      <c r="G206" s="52">
        <v>8510.1</v>
      </c>
      <c r="H206" s="50">
        <v>458334.5</v>
      </c>
      <c r="I206" s="50">
        <v>34703.199999999997</v>
      </c>
      <c r="J206" s="52">
        <v>493037.7</v>
      </c>
      <c r="K206" s="52">
        <f t="shared" si="39"/>
        <v>20855.599999999977</v>
      </c>
      <c r="L206" s="52">
        <v>513893.3</v>
      </c>
      <c r="M206" s="76">
        <v>1480.2</v>
      </c>
      <c r="N206" s="52">
        <f t="shared" si="40"/>
        <v>65549.099999999977</v>
      </c>
      <c r="O206" s="52">
        <f t="shared" si="42"/>
        <v>515373.5</v>
      </c>
      <c r="P206" s="70">
        <f t="shared" si="44"/>
        <v>114.57215304461027</v>
      </c>
      <c r="Q206" s="70">
        <f t="shared" si="43"/>
        <v>100.28803644647635</v>
      </c>
    </row>
    <row r="207" spans="1:17" x14ac:dyDescent="0.3">
      <c r="A207" s="34"/>
      <c r="B207" s="47">
        <v>708</v>
      </c>
      <c r="C207" s="14" t="s">
        <v>216</v>
      </c>
      <c r="D207" s="50"/>
      <c r="E207" s="50"/>
      <c r="F207" s="50"/>
      <c r="G207" s="52">
        <v>8802.2999999999993</v>
      </c>
      <c r="H207" s="50">
        <v>8802.2999999999993</v>
      </c>
      <c r="I207" s="50">
        <v>1998.9</v>
      </c>
      <c r="J207" s="52">
        <v>10801.199999999999</v>
      </c>
      <c r="K207" s="52">
        <f t="shared" si="39"/>
        <v>23.299999999999272</v>
      </c>
      <c r="L207" s="52">
        <v>10824.499999999998</v>
      </c>
      <c r="M207" s="76">
        <v>3795</v>
      </c>
      <c r="N207" s="52">
        <f t="shared" si="40"/>
        <v>14619.499999999998</v>
      </c>
      <c r="O207" s="52">
        <f t="shared" si="42"/>
        <v>14619.499999999998</v>
      </c>
      <c r="P207" s="70"/>
      <c r="Q207" s="70">
        <f t="shared" si="43"/>
        <v>135.0593560903506</v>
      </c>
    </row>
    <row r="208" spans="1:17" x14ac:dyDescent="0.3">
      <c r="A208" s="34"/>
      <c r="B208" s="47">
        <v>709</v>
      </c>
      <c r="C208" s="14" t="s">
        <v>117</v>
      </c>
      <c r="D208" s="50">
        <v>808359</v>
      </c>
      <c r="E208" s="50">
        <v>45157.4</v>
      </c>
      <c r="F208" s="50">
        <v>853516.4</v>
      </c>
      <c r="G208" s="52">
        <v>63721.73</v>
      </c>
      <c r="H208" s="50">
        <v>917238.13</v>
      </c>
      <c r="I208" s="50">
        <v>157577</v>
      </c>
      <c r="J208" s="52">
        <v>1074815.1299999999</v>
      </c>
      <c r="K208" s="52">
        <f t="shared" si="39"/>
        <v>50849.100000000093</v>
      </c>
      <c r="L208" s="52">
        <v>1125664.23</v>
      </c>
      <c r="M208" s="76">
        <v>11456.9</v>
      </c>
      <c r="N208" s="52">
        <f t="shared" si="40"/>
        <v>328762.13000000012</v>
      </c>
      <c r="O208" s="52">
        <f t="shared" si="42"/>
        <v>1137121.1299999999</v>
      </c>
      <c r="P208" s="70">
        <f t="shared" ref="P208:P234" si="45">O208/D208*100</f>
        <v>140.67031232410352</v>
      </c>
      <c r="Q208" s="70">
        <f t="shared" si="43"/>
        <v>101.01779018064738</v>
      </c>
    </row>
    <row r="209" spans="1:17" s="3" customFormat="1" ht="19.5" x14ac:dyDescent="0.35">
      <c r="A209" s="34" t="s">
        <v>160</v>
      </c>
      <c r="B209" s="47">
        <v>800</v>
      </c>
      <c r="C209" s="5" t="s">
        <v>180</v>
      </c>
      <c r="D209" s="49">
        <v>1099697</v>
      </c>
      <c r="E209" s="49">
        <v>4665</v>
      </c>
      <c r="F209" s="49">
        <v>1104362</v>
      </c>
      <c r="G209" s="51">
        <v>20975.5</v>
      </c>
      <c r="H209" s="49">
        <v>1125337.5</v>
      </c>
      <c r="I209" s="49">
        <v>162869.5</v>
      </c>
      <c r="J209" s="51">
        <v>1288207</v>
      </c>
      <c r="K209" s="51">
        <f t="shared" si="39"/>
        <v>247380.69999999995</v>
      </c>
      <c r="L209" s="51">
        <v>1535587.7</v>
      </c>
      <c r="M209" s="47">
        <v>153942.1</v>
      </c>
      <c r="N209" s="51">
        <f t="shared" si="40"/>
        <v>589832.79999999993</v>
      </c>
      <c r="O209" s="51">
        <f t="shared" si="42"/>
        <v>1689529.8</v>
      </c>
      <c r="P209" s="69">
        <f t="shared" si="45"/>
        <v>153.63593789925773</v>
      </c>
      <c r="Q209" s="69">
        <f t="shared" si="43"/>
        <v>110.02496308091033</v>
      </c>
    </row>
    <row r="210" spans="1:17" x14ac:dyDescent="0.3">
      <c r="A210" s="34"/>
      <c r="B210" s="47">
        <v>801</v>
      </c>
      <c r="C210" s="14" t="s">
        <v>118</v>
      </c>
      <c r="D210" s="50">
        <v>1011691.7</v>
      </c>
      <c r="E210" s="50">
        <v>1415.1</v>
      </c>
      <c r="F210" s="50">
        <v>1013106.7999999999</v>
      </c>
      <c r="G210" s="52">
        <v>6219.8</v>
      </c>
      <c r="H210" s="50">
        <v>1019326.6</v>
      </c>
      <c r="I210" s="50">
        <v>116868.7</v>
      </c>
      <c r="J210" s="52">
        <v>1136195.3</v>
      </c>
      <c r="K210" s="52">
        <f t="shared" si="39"/>
        <v>233569.30000000005</v>
      </c>
      <c r="L210" s="52">
        <v>1369764.6</v>
      </c>
      <c r="M210" s="76">
        <v>150138.4</v>
      </c>
      <c r="N210" s="52">
        <f t="shared" si="40"/>
        <v>508211.30000000005</v>
      </c>
      <c r="O210" s="52">
        <f t="shared" si="42"/>
        <v>1519903</v>
      </c>
      <c r="P210" s="70">
        <f t="shared" si="45"/>
        <v>150.23381134786419</v>
      </c>
      <c r="Q210" s="70">
        <f t="shared" si="43"/>
        <v>110.96089065230623</v>
      </c>
    </row>
    <row r="211" spans="1:17" x14ac:dyDescent="0.3">
      <c r="A211" s="34"/>
      <c r="B211" s="47">
        <v>804</v>
      </c>
      <c r="C211" s="14" t="s">
        <v>119</v>
      </c>
      <c r="D211" s="50">
        <v>88005.3</v>
      </c>
      <c r="E211" s="50">
        <v>3249.9</v>
      </c>
      <c r="F211" s="50">
        <v>91255.2</v>
      </c>
      <c r="G211" s="52">
        <v>14755.7</v>
      </c>
      <c r="H211" s="50">
        <v>106010.9</v>
      </c>
      <c r="I211" s="50">
        <v>46000.800000000003</v>
      </c>
      <c r="J211" s="52">
        <v>152011.70000000001</v>
      </c>
      <c r="K211" s="52">
        <f t="shared" si="39"/>
        <v>13811.399999999994</v>
      </c>
      <c r="L211" s="52">
        <v>165823.1</v>
      </c>
      <c r="M211" s="76">
        <v>3803.7</v>
      </c>
      <c r="N211" s="52">
        <f t="shared" ref="N211:N239" si="46">K211+I211+G211+E211+M211</f>
        <v>81621.499999999985</v>
      </c>
      <c r="O211" s="52">
        <f t="shared" si="42"/>
        <v>169626.80000000002</v>
      </c>
      <c r="P211" s="70">
        <f t="shared" si="45"/>
        <v>192.74611869966924</v>
      </c>
      <c r="Q211" s="70">
        <f t="shared" si="43"/>
        <v>102.29382999111705</v>
      </c>
    </row>
    <row r="212" spans="1:17" ht="19.5" x14ac:dyDescent="0.35">
      <c r="A212" s="34" t="s">
        <v>161</v>
      </c>
      <c r="B212" s="47">
        <v>900</v>
      </c>
      <c r="C212" s="5" t="s">
        <v>148</v>
      </c>
      <c r="D212" s="49">
        <v>6117111.4000000004</v>
      </c>
      <c r="E212" s="49">
        <v>1692503.1</v>
      </c>
      <c r="F212" s="49">
        <v>7809614.5</v>
      </c>
      <c r="G212" s="51">
        <v>941781</v>
      </c>
      <c r="H212" s="49">
        <v>8751395.5</v>
      </c>
      <c r="I212" s="49">
        <v>1042874.5</v>
      </c>
      <c r="J212" s="51">
        <v>9794270</v>
      </c>
      <c r="K212" s="51">
        <f t="shared" si="39"/>
        <v>1821076.0999999996</v>
      </c>
      <c r="L212" s="51">
        <v>11615346.1</v>
      </c>
      <c r="M212" s="47">
        <v>2125622.9</v>
      </c>
      <c r="N212" s="51">
        <f t="shared" si="46"/>
        <v>7623857.5999999996</v>
      </c>
      <c r="O212" s="51">
        <f t="shared" si="42"/>
        <v>13740969</v>
      </c>
      <c r="P212" s="69">
        <f t="shared" si="45"/>
        <v>224.63166193115268</v>
      </c>
      <c r="Q212" s="69">
        <f t="shared" si="43"/>
        <v>118.30012538326345</v>
      </c>
    </row>
    <row r="213" spans="1:17" x14ac:dyDescent="0.3">
      <c r="A213" s="34"/>
      <c r="B213" s="47">
        <v>901</v>
      </c>
      <c r="C213" s="14" t="s">
        <v>120</v>
      </c>
      <c r="D213" s="50">
        <v>1069506.8</v>
      </c>
      <c r="E213" s="50">
        <v>4254.6000000000004</v>
      </c>
      <c r="F213" s="50">
        <v>1073761.4000000001</v>
      </c>
      <c r="G213" s="52">
        <v>35689.800000000003</v>
      </c>
      <c r="H213" s="50">
        <v>1109451.2000000002</v>
      </c>
      <c r="I213" s="50">
        <v>282430</v>
      </c>
      <c r="J213" s="52">
        <v>1391881.2000000002</v>
      </c>
      <c r="K213" s="52">
        <f t="shared" si="39"/>
        <v>172482.10000000009</v>
      </c>
      <c r="L213" s="52">
        <v>1564363.3000000003</v>
      </c>
      <c r="M213" s="76">
        <v>163423.4</v>
      </c>
      <c r="N213" s="52">
        <f t="shared" si="46"/>
        <v>658279.9</v>
      </c>
      <c r="O213" s="52">
        <f t="shared" si="42"/>
        <v>1727786.7000000002</v>
      </c>
      <c r="P213" s="70">
        <f t="shared" si="45"/>
        <v>161.54985643850043</v>
      </c>
      <c r="Q213" s="70">
        <f t="shared" si="43"/>
        <v>110.4466398566113</v>
      </c>
    </row>
    <row r="214" spans="1:17" x14ac:dyDescent="0.3">
      <c r="A214" s="34"/>
      <c r="B214" s="47">
        <v>902</v>
      </c>
      <c r="C214" s="14" t="s">
        <v>121</v>
      </c>
      <c r="D214" s="50">
        <v>1319932.2</v>
      </c>
      <c r="E214" s="50">
        <v>101477.9</v>
      </c>
      <c r="F214" s="50">
        <v>1421410.0999999999</v>
      </c>
      <c r="G214" s="52">
        <v>63271.3</v>
      </c>
      <c r="H214" s="50">
        <v>1484681.4</v>
      </c>
      <c r="I214" s="50">
        <v>474191.2</v>
      </c>
      <c r="J214" s="52">
        <v>1958872.5999999999</v>
      </c>
      <c r="K214" s="52">
        <f t="shared" si="39"/>
        <v>135129.89999999991</v>
      </c>
      <c r="L214" s="52">
        <v>2094002.4999999998</v>
      </c>
      <c r="M214" s="76">
        <v>46893.8</v>
      </c>
      <c r="N214" s="52">
        <f t="shared" si="46"/>
        <v>820964.1</v>
      </c>
      <c r="O214" s="52">
        <f t="shared" si="42"/>
        <v>2140896.2999999998</v>
      </c>
      <c r="P214" s="70">
        <f t="shared" si="45"/>
        <v>162.19744468693165</v>
      </c>
      <c r="Q214" s="70">
        <f t="shared" si="43"/>
        <v>102.23943381156421</v>
      </c>
    </row>
    <row r="215" spans="1:17" x14ac:dyDescent="0.3">
      <c r="A215" s="34"/>
      <c r="B215" s="47">
        <v>903</v>
      </c>
      <c r="C215" s="14" t="s">
        <v>122</v>
      </c>
      <c r="D215" s="50">
        <v>45750.6</v>
      </c>
      <c r="E215" s="50">
        <v>144.4</v>
      </c>
      <c r="F215" s="50">
        <v>45895</v>
      </c>
      <c r="G215" s="52"/>
      <c r="H215" s="50">
        <v>45895</v>
      </c>
      <c r="I215" s="50">
        <v>15295.3</v>
      </c>
      <c r="J215" s="52">
        <v>61190.3</v>
      </c>
      <c r="K215" s="52">
        <f t="shared" si="39"/>
        <v>12591.100000000006</v>
      </c>
      <c r="L215" s="52">
        <v>73781.400000000009</v>
      </c>
      <c r="M215" s="76">
        <v>-1657</v>
      </c>
      <c r="N215" s="52">
        <f t="shared" si="46"/>
        <v>26373.800000000007</v>
      </c>
      <c r="O215" s="52">
        <f t="shared" si="42"/>
        <v>72124.400000000009</v>
      </c>
      <c r="P215" s="70">
        <f t="shared" si="45"/>
        <v>157.64689424838147</v>
      </c>
      <c r="Q215" s="70">
        <f t="shared" si="43"/>
        <v>97.754176526875341</v>
      </c>
    </row>
    <row r="216" spans="1:17" x14ac:dyDescent="0.3">
      <c r="A216" s="34"/>
      <c r="B216" s="47">
        <v>904</v>
      </c>
      <c r="C216" s="14" t="s">
        <v>123</v>
      </c>
      <c r="D216" s="50">
        <v>152590.20000000001</v>
      </c>
      <c r="E216" s="50">
        <v>-56.7</v>
      </c>
      <c r="F216" s="50">
        <v>152533.5</v>
      </c>
      <c r="G216" s="52">
        <v>1542.9</v>
      </c>
      <c r="H216" s="50">
        <v>154076.4</v>
      </c>
      <c r="I216" s="50">
        <v>11138.2</v>
      </c>
      <c r="J216" s="52">
        <v>165214.6</v>
      </c>
      <c r="K216" s="52">
        <f t="shared" si="39"/>
        <v>9406.7000000000116</v>
      </c>
      <c r="L216" s="52">
        <v>174621.30000000002</v>
      </c>
      <c r="M216" s="76">
        <v>15539.3</v>
      </c>
      <c r="N216" s="52">
        <f t="shared" si="46"/>
        <v>37570.400000000009</v>
      </c>
      <c r="O216" s="52">
        <f t="shared" si="42"/>
        <v>190160.6</v>
      </c>
      <c r="P216" s="70">
        <f t="shared" si="45"/>
        <v>124.62176470048534</v>
      </c>
      <c r="Q216" s="70">
        <f t="shared" si="43"/>
        <v>108.89885712682243</v>
      </c>
    </row>
    <row r="217" spans="1:17" x14ac:dyDescent="0.3">
      <c r="A217" s="34"/>
      <c r="B217" s="47">
        <v>905</v>
      </c>
      <c r="C217" s="14" t="s">
        <v>124</v>
      </c>
      <c r="D217" s="50">
        <v>190406.39999999999</v>
      </c>
      <c r="E217" s="50">
        <v>1388.3</v>
      </c>
      <c r="F217" s="50">
        <v>191794.69999999998</v>
      </c>
      <c r="G217" s="52"/>
      <c r="H217" s="50">
        <v>191794.69999999998</v>
      </c>
      <c r="I217" s="50">
        <v>54469.7</v>
      </c>
      <c r="J217" s="52">
        <v>246264.39999999997</v>
      </c>
      <c r="K217" s="52">
        <f t="shared" si="39"/>
        <v>14939.899999999994</v>
      </c>
      <c r="L217" s="52">
        <v>261204.29999999996</v>
      </c>
      <c r="M217" s="76">
        <v>42176.800000000003</v>
      </c>
      <c r="N217" s="52">
        <f t="shared" si="46"/>
        <v>112974.7</v>
      </c>
      <c r="O217" s="52">
        <f t="shared" si="42"/>
        <v>303381.09999999998</v>
      </c>
      <c r="P217" s="70">
        <f t="shared" si="45"/>
        <v>159.33345727874692</v>
      </c>
      <c r="Q217" s="70">
        <f t="shared" si="43"/>
        <v>116.14705424068441</v>
      </c>
    </row>
    <row r="218" spans="1:17" ht="31.5" x14ac:dyDescent="0.3">
      <c r="A218" s="34"/>
      <c r="B218" s="47">
        <v>906</v>
      </c>
      <c r="C218" s="14" t="s">
        <v>401</v>
      </c>
      <c r="D218" s="50">
        <v>79595.5</v>
      </c>
      <c r="E218" s="50"/>
      <c r="F218" s="50">
        <v>79595.5</v>
      </c>
      <c r="G218" s="52"/>
      <c r="H218" s="50">
        <v>79595.5</v>
      </c>
      <c r="I218" s="50">
        <v>21779.5</v>
      </c>
      <c r="J218" s="52">
        <v>101375</v>
      </c>
      <c r="K218" s="52">
        <f t="shared" si="39"/>
        <v>16510.899999999994</v>
      </c>
      <c r="L218" s="52">
        <v>117885.9</v>
      </c>
      <c r="M218" s="76">
        <v>3859.8</v>
      </c>
      <c r="N218" s="52">
        <f t="shared" si="46"/>
        <v>42150.2</v>
      </c>
      <c r="O218" s="52">
        <f t="shared" si="42"/>
        <v>121745.7</v>
      </c>
      <c r="P218" s="70">
        <f t="shared" si="45"/>
        <v>152.95550627862127</v>
      </c>
      <c r="Q218" s="70">
        <f t="shared" si="43"/>
        <v>103.27418291754992</v>
      </c>
    </row>
    <row r="219" spans="1:17" x14ac:dyDescent="0.3">
      <c r="A219" s="34"/>
      <c r="B219" s="47">
        <v>909</v>
      </c>
      <c r="C219" s="14" t="s">
        <v>125</v>
      </c>
      <c r="D219" s="50">
        <v>3259329.7</v>
      </c>
      <c r="E219" s="50">
        <v>1585294.6</v>
      </c>
      <c r="F219" s="50">
        <v>4844624.3000000007</v>
      </c>
      <c r="G219" s="52">
        <v>841277</v>
      </c>
      <c r="H219" s="50">
        <v>5685901.3000000007</v>
      </c>
      <c r="I219" s="50">
        <v>183570.6</v>
      </c>
      <c r="J219" s="52">
        <v>5869471.9000000004</v>
      </c>
      <c r="K219" s="52">
        <f t="shared" si="39"/>
        <v>1460015.5</v>
      </c>
      <c r="L219" s="52">
        <v>7329487.4000000004</v>
      </c>
      <c r="M219" s="76">
        <v>1855386.8</v>
      </c>
      <c r="N219" s="52">
        <f t="shared" si="46"/>
        <v>5925544.5</v>
      </c>
      <c r="O219" s="52">
        <f t="shared" si="42"/>
        <v>9184874.2000000011</v>
      </c>
      <c r="P219" s="70">
        <f t="shared" si="45"/>
        <v>281.80254976966586</v>
      </c>
      <c r="Q219" s="70">
        <f t="shared" si="43"/>
        <v>125.31400490571825</v>
      </c>
    </row>
    <row r="220" spans="1:17" ht="19.5" x14ac:dyDescent="0.35">
      <c r="A220" s="34" t="s">
        <v>172</v>
      </c>
      <c r="B220" s="47">
        <v>1000</v>
      </c>
      <c r="C220" s="5" t="s">
        <v>149</v>
      </c>
      <c r="D220" s="49">
        <v>23118571.399999999</v>
      </c>
      <c r="E220" s="49">
        <v>17521.099999999999</v>
      </c>
      <c r="F220" s="49">
        <v>23136092.5</v>
      </c>
      <c r="G220" s="51">
        <v>251308</v>
      </c>
      <c r="H220" s="49">
        <v>23387400.5</v>
      </c>
      <c r="I220" s="49">
        <v>1065593.6000000001</v>
      </c>
      <c r="J220" s="51">
        <v>24452994.100000001</v>
      </c>
      <c r="K220" s="51">
        <f t="shared" si="39"/>
        <v>1945308.8000000007</v>
      </c>
      <c r="L220" s="51">
        <v>26398302.900000002</v>
      </c>
      <c r="M220" s="47">
        <v>993168.1</v>
      </c>
      <c r="N220" s="51">
        <f t="shared" si="46"/>
        <v>4272899.6000000006</v>
      </c>
      <c r="O220" s="51">
        <f t="shared" si="42"/>
        <v>27391471.000000004</v>
      </c>
      <c r="P220" s="69">
        <f t="shared" si="45"/>
        <v>118.48254170238219</v>
      </c>
      <c r="Q220" s="69">
        <f t="shared" si="43"/>
        <v>103.76224223110948</v>
      </c>
    </row>
    <row r="221" spans="1:17" x14ac:dyDescent="0.3">
      <c r="A221" s="34"/>
      <c r="B221" s="47">
        <v>1001</v>
      </c>
      <c r="C221" s="14" t="s">
        <v>126</v>
      </c>
      <c r="D221" s="50">
        <v>116592.9</v>
      </c>
      <c r="E221" s="50"/>
      <c r="F221" s="50">
        <v>116592.9</v>
      </c>
      <c r="G221" s="52"/>
      <c r="H221" s="50">
        <v>116592.9</v>
      </c>
      <c r="I221" s="50">
        <v>60.3</v>
      </c>
      <c r="J221" s="52">
        <v>116653.2</v>
      </c>
      <c r="K221" s="52">
        <f t="shared" si="39"/>
        <v>31597.199999999997</v>
      </c>
      <c r="L221" s="52">
        <v>148250.4</v>
      </c>
      <c r="M221" s="76">
        <v>-11399</v>
      </c>
      <c r="N221" s="52">
        <f t="shared" si="46"/>
        <v>20258.499999999996</v>
      </c>
      <c r="O221" s="52">
        <f t="shared" si="42"/>
        <v>136851.4</v>
      </c>
      <c r="P221" s="70">
        <f t="shared" si="45"/>
        <v>117.37541479798512</v>
      </c>
      <c r="Q221" s="70">
        <f t="shared" si="43"/>
        <v>92.310981960251041</v>
      </c>
    </row>
    <row r="222" spans="1:17" x14ac:dyDescent="0.3">
      <c r="A222" s="34"/>
      <c r="B222" s="47">
        <v>1002</v>
      </c>
      <c r="C222" s="14" t="s">
        <v>127</v>
      </c>
      <c r="D222" s="50">
        <v>1838477.5</v>
      </c>
      <c r="E222" s="50">
        <v>11461.8</v>
      </c>
      <c r="F222" s="50">
        <v>1849939.3</v>
      </c>
      <c r="G222" s="52">
        <v>265382</v>
      </c>
      <c r="H222" s="50">
        <v>2115321.2999999998</v>
      </c>
      <c r="I222" s="50">
        <v>420191.6</v>
      </c>
      <c r="J222" s="52">
        <v>2535512.9</v>
      </c>
      <c r="K222" s="52">
        <f t="shared" si="39"/>
        <v>372815.60000000009</v>
      </c>
      <c r="L222" s="52">
        <v>2908328.5</v>
      </c>
      <c r="M222" s="76">
        <v>165512.20000000001</v>
      </c>
      <c r="N222" s="52">
        <f t="shared" si="46"/>
        <v>1235363.2000000002</v>
      </c>
      <c r="O222" s="52">
        <f t="shared" si="42"/>
        <v>3073840.7</v>
      </c>
      <c r="P222" s="70">
        <f t="shared" si="45"/>
        <v>167.1949044793858</v>
      </c>
      <c r="Q222" s="70">
        <f t="shared" si="43"/>
        <v>105.69097335462621</v>
      </c>
    </row>
    <row r="223" spans="1:17" x14ac:dyDescent="0.3">
      <c r="A223" s="34"/>
      <c r="B223" s="47">
        <v>1003</v>
      </c>
      <c r="C223" s="14" t="s">
        <v>128</v>
      </c>
      <c r="D223" s="50">
        <v>19269871.699999999</v>
      </c>
      <c r="E223" s="50"/>
      <c r="F223" s="50">
        <v>19269871.699999999</v>
      </c>
      <c r="G223" s="52">
        <v>-218888.9</v>
      </c>
      <c r="H223" s="50">
        <v>19050982.800000001</v>
      </c>
      <c r="I223" s="50">
        <v>393864.3</v>
      </c>
      <c r="J223" s="52">
        <v>19444847.100000001</v>
      </c>
      <c r="K223" s="52">
        <f t="shared" si="39"/>
        <v>1331330.8000000007</v>
      </c>
      <c r="L223" s="52">
        <v>20776177.900000002</v>
      </c>
      <c r="M223" s="76">
        <v>895946.4</v>
      </c>
      <c r="N223" s="52">
        <f t="shared" si="46"/>
        <v>2402252.600000001</v>
      </c>
      <c r="O223" s="52">
        <f t="shared" si="42"/>
        <v>21672124.300000001</v>
      </c>
      <c r="P223" s="70">
        <f t="shared" si="45"/>
        <v>112.46636530537981</v>
      </c>
      <c r="Q223" s="70">
        <f t="shared" si="43"/>
        <v>104.3123735477833</v>
      </c>
    </row>
    <row r="224" spans="1:17" x14ac:dyDescent="0.3">
      <c r="A224" s="34"/>
      <c r="B224" s="47">
        <v>1004</v>
      </c>
      <c r="C224" s="14" t="s">
        <v>129</v>
      </c>
      <c r="D224" s="50">
        <v>1482343.8</v>
      </c>
      <c r="E224" s="50">
        <v>1530</v>
      </c>
      <c r="F224" s="50">
        <v>1483873.8</v>
      </c>
      <c r="G224" s="52">
        <v>189252.3</v>
      </c>
      <c r="H224" s="50">
        <v>1673126.1</v>
      </c>
      <c r="I224" s="50">
        <v>202901.6</v>
      </c>
      <c r="J224" s="52">
        <v>1876027.7000000002</v>
      </c>
      <c r="K224" s="52">
        <f t="shared" si="39"/>
        <v>84499.5</v>
      </c>
      <c r="L224" s="52">
        <v>1960527.2000000002</v>
      </c>
      <c r="M224" s="76">
        <v>-103061.5</v>
      </c>
      <c r="N224" s="52">
        <f t="shared" si="46"/>
        <v>375121.89999999997</v>
      </c>
      <c r="O224" s="52">
        <f t="shared" si="42"/>
        <v>1857465.7000000002</v>
      </c>
      <c r="P224" s="67">
        <f t="shared" si="45"/>
        <v>125.30599851397497</v>
      </c>
      <c r="Q224" s="67">
        <f t="shared" si="43"/>
        <v>94.743174182944259</v>
      </c>
    </row>
    <row r="225" spans="1:17" x14ac:dyDescent="0.3">
      <c r="A225" s="34"/>
      <c r="B225" s="47">
        <v>1006</v>
      </c>
      <c r="C225" s="14" t="s">
        <v>130</v>
      </c>
      <c r="D225" s="50">
        <v>411285.5</v>
      </c>
      <c r="E225" s="50">
        <v>4529.3</v>
      </c>
      <c r="F225" s="50">
        <v>415814.8</v>
      </c>
      <c r="G225" s="52">
        <v>15562.6</v>
      </c>
      <c r="H225" s="50">
        <v>431377.39999999997</v>
      </c>
      <c r="I225" s="50">
        <v>48575.8</v>
      </c>
      <c r="J225" s="52">
        <v>479953.19999999995</v>
      </c>
      <c r="K225" s="52">
        <f t="shared" si="39"/>
        <v>125065.69999999995</v>
      </c>
      <c r="L225" s="52">
        <v>605018.89999999991</v>
      </c>
      <c r="M225" s="76">
        <v>46170</v>
      </c>
      <c r="N225" s="52">
        <f t="shared" si="46"/>
        <v>239903.39999999994</v>
      </c>
      <c r="O225" s="52">
        <f t="shared" si="42"/>
        <v>651188.89999999991</v>
      </c>
      <c r="P225" s="67">
        <f t="shared" si="45"/>
        <v>158.33013806710906</v>
      </c>
      <c r="Q225" s="67">
        <f t="shared" si="43"/>
        <v>107.63116656355693</v>
      </c>
    </row>
    <row r="226" spans="1:17" ht="19.5" x14ac:dyDescent="0.35">
      <c r="A226" s="34" t="s">
        <v>173</v>
      </c>
      <c r="B226" s="47">
        <v>1100</v>
      </c>
      <c r="C226" s="5" t="s">
        <v>150</v>
      </c>
      <c r="D226" s="49">
        <v>827672</v>
      </c>
      <c r="E226" s="49">
        <v>21220.1</v>
      </c>
      <c r="F226" s="49">
        <v>848892.1</v>
      </c>
      <c r="G226" s="51">
        <v>112544.7</v>
      </c>
      <c r="H226" s="49">
        <v>961436.79999999993</v>
      </c>
      <c r="I226" s="49">
        <v>28206.799999999999</v>
      </c>
      <c r="J226" s="51">
        <v>989643.6</v>
      </c>
      <c r="K226" s="51">
        <f t="shared" si="39"/>
        <v>149527.09999999998</v>
      </c>
      <c r="L226" s="51">
        <v>1139170.7</v>
      </c>
      <c r="M226" s="47">
        <v>26849.9</v>
      </c>
      <c r="N226" s="51">
        <f t="shared" si="46"/>
        <v>338348.6</v>
      </c>
      <c r="O226" s="51">
        <f t="shared" si="42"/>
        <v>1166020.5999999999</v>
      </c>
      <c r="P226" s="66">
        <f t="shared" si="45"/>
        <v>140.87955131984648</v>
      </c>
      <c r="Q226" s="66">
        <f t="shared" si="43"/>
        <v>102.35696897752022</v>
      </c>
    </row>
    <row r="227" spans="1:17" x14ac:dyDescent="0.3">
      <c r="A227" s="34"/>
      <c r="B227" s="47">
        <v>1101</v>
      </c>
      <c r="C227" s="14" t="s">
        <v>131</v>
      </c>
      <c r="D227" s="50">
        <v>175025.7</v>
      </c>
      <c r="E227" s="50">
        <v>9931.7999999999993</v>
      </c>
      <c r="F227" s="50">
        <v>184957.5</v>
      </c>
      <c r="G227" s="52">
        <v>30673.9</v>
      </c>
      <c r="H227" s="50">
        <v>215631.4</v>
      </c>
      <c r="I227" s="50">
        <v>64378</v>
      </c>
      <c r="J227" s="52">
        <v>280009.40000000002</v>
      </c>
      <c r="K227" s="52">
        <f t="shared" si="39"/>
        <v>30326.900000000023</v>
      </c>
      <c r="L227" s="52">
        <v>310336.30000000005</v>
      </c>
      <c r="M227" s="76">
        <v>3439.7</v>
      </c>
      <c r="N227" s="52">
        <f t="shared" si="46"/>
        <v>138750.30000000002</v>
      </c>
      <c r="O227" s="52">
        <f t="shared" ref="O227:O239" si="47">L227+M227</f>
        <v>313776.00000000006</v>
      </c>
      <c r="P227" s="67">
        <f t="shared" si="45"/>
        <v>179.27424372535009</v>
      </c>
      <c r="Q227" s="67">
        <f t="shared" ref="Q227:Q239" si="48">O227/L227*100</f>
        <v>101.10837823354856</v>
      </c>
    </row>
    <row r="228" spans="1:17" x14ac:dyDescent="0.3">
      <c r="A228" s="34"/>
      <c r="B228" s="47">
        <v>1102</v>
      </c>
      <c r="C228" s="14" t="s">
        <v>132</v>
      </c>
      <c r="D228" s="50">
        <v>443406.9</v>
      </c>
      <c r="E228" s="50">
        <v>28318.6</v>
      </c>
      <c r="F228" s="50">
        <v>471725.5</v>
      </c>
      <c r="G228" s="52">
        <v>26682</v>
      </c>
      <c r="H228" s="50">
        <v>498407.5</v>
      </c>
      <c r="I228" s="50">
        <v>-110674</v>
      </c>
      <c r="J228" s="52">
        <v>387733.5</v>
      </c>
      <c r="K228" s="52">
        <f t="shared" si="39"/>
        <v>26792.599999999977</v>
      </c>
      <c r="L228" s="52">
        <v>414526.1</v>
      </c>
      <c r="M228" s="76">
        <v>39905</v>
      </c>
      <c r="N228" s="52">
        <f t="shared" si="46"/>
        <v>11024.199999999975</v>
      </c>
      <c r="O228" s="52">
        <f t="shared" si="47"/>
        <v>454431.1</v>
      </c>
      <c r="P228" s="67">
        <f t="shared" si="45"/>
        <v>102.48624908633582</v>
      </c>
      <c r="Q228" s="67">
        <f t="shared" si="48"/>
        <v>109.62665559538954</v>
      </c>
    </row>
    <row r="229" spans="1:17" x14ac:dyDescent="0.3">
      <c r="A229" s="34"/>
      <c r="B229" s="47">
        <v>1103</v>
      </c>
      <c r="C229" s="14" t="s">
        <v>133</v>
      </c>
      <c r="D229" s="50">
        <v>179104.1</v>
      </c>
      <c r="E229" s="50">
        <v>-17586.400000000001</v>
      </c>
      <c r="F229" s="50">
        <v>161517.70000000001</v>
      </c>
      <c r="G229" s="52">
        <v>55513.9</v>
      </c>
      <c r="H229" s="50">
        <v>217031.6</v>
      </c>
      <c r="I229" s="50">
        <v>54551.7</v>
      </c>
      <c r="J229" s="52">
        <v>271583.3</v>
      </c>
      <c r="K229" s="52">
        <f t="shared" ref="K229:K239" si="49">L229-J229</f>
        <v>81434.299999999988</v>
      </c>
      <c r="L229" s="52">
        <v>353017.59999999998</v>
      </c>
      <c r="M229" s="76">
        <v>-19144.400000000001</v>
      </c>
      <c r="N229" s="52">
        <f t="shared" si="46"/>
        <v>154769.1</v>
      </c>
      <c r="O229" s="52">
        <f t="shared" si="47"/>
        <v>333873.19999999995</v>
      </c>
      <c r="P229" s="67">
        <f t="shared" si="45"/>
        <v>186.41292968726006</v>
      </c>
      <c r="Q229" s="67">
        <f t="shared" si="48"/>
        <v>94.576927609275003</v>
      </c>
    </row>
    <row r="230" spans="1:17" x14ac:dyDescent="0.3">
      <c r="A230" s="34"/>
      <c r="B230" s="47">
        <v>1105</v>
      </c>
      <c r="C230" s="14" t="s">
        <v>134</v>
      </c>
      <c r="D230" s="50">
        <v>30135.3</v>
      </c>
      <c r="E230" s="50">
        <v>556.1</v>
      </c>
      <c r="F230" s="50">
        <v>30691.399999999998</v>
      </c>
      <c r="G230" s="52">
        <v>-325.10000000000002</v>
      </c>
      <c r="H230" s="50">
        <v>30366.3</v>
      </c>
      <c r="I230" s="50">
        <v>19951.099999999999</v>
      </c>
      <c r="J230" s="52">
        <v>50317.399999999994</v>
      </c>
      <c r="K230" s="52">
        <f t="shared" si="49"/>
        <v>10973.300000000003</v>
      </c>
      <c r="L230" s="52">
        <v>61290.7</v>
      </c>
      <c r="M230" s="76">
        <v>2649.6</v>
      </c>
      <c r="N230" s="52">
        <f t="shared" si="46"/>
        <v>33805</v>
      </c>
      <c r="O230" s="52">
        <f t="shared" si="47"/>
        <v>63940.299999999996</v>
      </c>
      <c r="P230" s="67">
        <f t="shared" si="45"/>
        <v>212.1774131998022</v>
      </c>
      <c r="Q230" s="67">
        <f t="shared" si="48"/>
        <v>104.32300495833789</v>
      </c>
    </row>
    <row r="231" spans="1:17" ht="19.5" x14ac:dyDescent="0.35">
      <c r="A231" s="34" t="s">
        <v>174</v>
      </c>
      <c r="B231" s="47">
        <v>1200</v>
      </c>
      <c r="C231" s="5" t="s">
        <v>151</v>
      </c>
      <c r="D231" s="49">
        <v>130835.1</v>
      </c>
      <c r="E231" s="49">
        <v>2002.7</v>
      </c>
      <c r="F231" s="49">
        <v>132837.80000000002</v>
      </c>
      <c r="G231" s="51">
        <v>25848</v>
      </c>
      <c r="H231" s="49">
        <v>158685.80000000002</v>
      </c>
      <c r="I231" s="49">
        <v>70257.100000000006</v>
      </c>
      <c r="J231" s="51">
        <v>228942.90000000002</v>
      </c>
      <c r="K231" s="51">
        <f t="shared" si="49"/>
        <v>58518.200000000012</v>
      </c>
      <c r="L231" s="51">
        <v>287461.10000000003</v>
      </c>
      <c r="M231" s="47">
        <v>2527.4</v>
      </c>
      <c r="N231" s="51">
        <f t="shared" si="46"/>
        <v>159153.40000000002</v>
      </c>
      <c r="O231" s="51">
        <f t="shared" si="47"/>
        <v>289988.50000000006</v>
      </c>
      <c r="P231" s="66">
        <f t="shared" si="45"/>
        <v>221.64426824300213</v>
      </c>
      <c r="Q231" s="66">
        <f t="shared" si="48"/>
        <v>100.87921461373384</v>
      </c>
    </row>
    <row r="232" spans="1:17" x14ac:dyDescent="0.3">
      <c r="A232" s="34"/>
      <c r="B232" s="47">
        <v>1201</v>
      </c>
      <c r="C232" s="14" t="s">
        <v>135</v>
      </c>
      <c r="D232" s="50">
        <v>43240</v>
      </c>
      <c r="E232" s="50"/>
      <c r="F232" s="50">
        <v>43240</v>
      </c>
      <c r="G232" s="52">
        <v>24908</v>
      </c>
      <c r="H232" s="50">
        <v>68148</v>
      </c>
      <c r="I232" s="50">
        <v>30381</v>
      </c>
      <c r="J232" s="52">
        <v>98529</v>
      </c>
      <c r="K232" s="52">
        <f t="shared" si="49"/>
        <v>28609</v>
      </c>
      <c r="L232" s="52">
        <v>127138</v>
      </c>
      <c r="M232" s="76">
        <v>345.9</v>
      </c>
      <c r="N232" s="52">
        <f t="shared" si="46"/>
        <v>84243.9</v>
      </c>
      <c r="O232" s="52">
        <f t="shared" si="47"/>
        <v>127483.9</v>
      </c>
      <c r="P232" s="67">
        <f t="shared" si="45"/>
        <v>294.82863089731728</v>
      </c>
      <c r="Q232" s="67">
        <f t="shared" si="48"/>
        <v>100.27206657332977</v>
      </c>
    </row>
    <row r="233" spans="1:17" x14ac:dyDescent="0.3">
      <c r="A233" s="34"/>
      <c r="B233" s="47">
        <v>1202</v>
      </c>
      <c r="C233" s="14" t="s">
        <v>136</v>
      </c>
      <c r="D233" s="50">
        <v>78163.199999999997</v>
      </c>
      <c r="E233" s="50">
        <v>1800</v>
      </c>
      <c r="F233" s="50">
        <v>79963.199999999997</v>
      </c>
      <c r="G233" s="52">
        <v>600</v>
      </c>
      <c r="H233" s="50">
        <v>80563.199999999997</v>
      </c>
      <c r="I233" s="50">
        <v>33671.4</v>
      </c>
      <c r="J233" s="52">
        <v>114234.6</v>
      </c>
      <c r="K233" s="52">
        <f t="shared" si="49"/>
        <v>27463</v>
      </c>
      <c r="L233" s="52">
        <v>141697.60000000001</v>
      </c>
      <c r="M233" s="76">
        <v>1580.7</v>
      </c>
      <c r="N233" s="52">
        <f t="shared" si="46"/>
        <v>65115.1</v>
      </c>
      <c r="O233" s="52">
        <f t="shared" si="47"/>
        <v>143278.30000000002</v>
      </c>
      <c r="P233" s="67">
        <f t="shared" si="45"/>
        <v>183.30659440759848</v>
      </c>
      <c r="Q233" s="67">
        <f t="shared" si="48"/>
        <v>101.11554465283817</v>
      </c>
    </row>
    <row r="234" spans="1:17" x14ac:dyDescent="0.3">
      <c r="A234" s="34"/>
      <c r="B234" s="47">
        <v>1204</v>
      </c>
      <c r="C234" s="14" t="s">
        <v>137</v>
      </c>
      <c r="D234" s="50">
        <v>9431.9</v>
      </c>
      <c r="E234" s="50">
        <v>202.7</v>
      </c>
      <c r="F234" s="50">
        <v>9634.6</v>
      </c>
      <c r="G234" s="52">
        <v>340</v>
      </c>
      <c r="H234" s="50">
        <v>9974.6</v>
      </c>
      <c r="I234" s="50">
        <v>6204.7</v>
      </c>
      <c r="J234" s="52">
        <v>16179.3</v>
      </c>
      <c r="K234" s="52">
        <f t="shared" si="49"/>
        <v>2446.2000000000007</v>
      </c>
      <c r="L234" s="52">
        <v>18625.5</v>
      </c>
      <c r="M234" s="76">
        <v>600.79999999999995</v>
      </c>
      <c r="N234" s="52">
        <f t="shared" si="46"/>
        <v>9794.4000000000015</v>
      </c>
      <c r="O234" s="52">
        <f t="shared" si="47"/>
        <v>19226.3</v>
      </c>
      <c r="P234" s="67">
        <f t="shared" si="45"/>
        <v>203.84334015415769</v>
      </c>
      <c r="Q234" s="67">
        <f t="shared" si="48"/>
        <v>103.22568521650426</v>
      </c>
    </row>
    <row r="235" spans="1:17" ht="34.5" hidden="1" customHeight="1" x14ac:dyDescent="0.35">
      <c r="A235" s="34" t="s">
        <v>175</v>
      </c>
      <c r="B235" s="47">
        <v>1300</v>
      </c>
      <c r="C235" s="5" t="s">
        <v>152</v>
      </c>
      <c r="D235" s="49">
        <v>588200</v>
      </c>
      <c r="E235" s="49">
        <v>1328000</v>
      </c>
      <c r="F235" s="49">
        <v>1916200</v>
      </c>
      <c r="G235" s="51"/>
      <c r="H235" s="49">
        <v>1916200</v>
      </c>
      <c r="I235" s="49"/>
      <c r="J235" s="51">
        <v>1916200</v>
      </c>
      <c r="K235" s="51">
        <f t="shared" si="49"/>
        <v>-100000</v>
      </c>
      <c r="L235" s="51">
        <v>1816200</v>
      </c>
      <c r="M235" s="47"/>
      <c r="N235" s="51">
        <f t="shared" si="46"/>
        <v>1228000</v>
      </c>
      <c r="O235" s="51">
        <f t="shared" si="47"/>
        <v>1816200</v>
      </c>
      <c r="P235" s="66">
        <f>O235/F235*100</f>
        <v>94.781338064920149</v>
      </c>
      <c r="Q235" s="66">
        <f t="shared" si="48"/>
        <v>100</v>
      </c>
    </row>
    <row r="236" spans="1:17" ht="31.5" x14ac:dyDescent="0.35">
      <c r="A236" s="34" t="s">
        <v>181</v>
      </c>
      <c r="B236" s="47">
        <v>1400</v>
      </c>
      <c r="C236" s="5" t="s">
        <v>153</v>
      </c>
      <c r="D236" s="49">
        <v>3684302</v>
      </c>
      <c r="E236" s="49">
        <v>150000</v>
      </c>
      <c r="F236" s="49">
        <v>3834302</v>
      </c>
      <c r="G236" s="51">
        <v>451586.1</v>
      </c>
      <c r="H236" s="49">
        <v>4285888.0999999996</v>
      </c>
      <c r="I236" s="49">
        <v>1272868</v>
      </c>
      <c r="J236" s="51">
        <v>5558756.0999999996</v>
      </c>
      <c r="K236" s="51">
        <f t="shared" si="49"/>
        <v>958700</v>
      </c>
      <c r="L236" s="51">
        <v>6517456.0999999996</v>
      </c>
      <c r="M236" s="47">
        <v>690941</v>
      </c>
      <c r="N236" s="51">
        <f t="shared" si="46"/>
        <v>3524095.1</v>
      </c>
      <c r="O236" s="51">
        <f t="shared" si="47"/>
        <v>7208397.0999999996</v>
      </c>
      <c r="P236" s="66">
        <f>O236/D236*100</f>
        <v>195.65163496369189</v>
      </c>
      <c r="Q236" s="66">
        <f t="shared" si="48"/>
        <v>110.6013909322688</v>
      </c>
    </row>
    <row r="237" spans="1:17" ht="31.5" hidden="1" x14ac:dyDescent="0.3">
      <c r="A237" s="34"/>
      <c r="B237" s="47">
        <v>1401</v>
      </c>
      <c r="C237" s="14" t="s">
        <v>138</v>
      </c>
      <c r="D237" s="82">
        <v>3203154</v>
      </c>
      <c r="E237" s="50"/>
      <c r="F237" s="50">
        <v>3203154</v>
      </c>
      <c r="G237" s="52"/>
      <c r="H237" s="50">
        <v>3203154</v>
      </c>
      <c r="I237" s="50"/>
      <c r="J237" s="52">
        <v>3203154</v>
      </c>
      <c r="K237" s="52">
        <f t="shared" si="49"/>
        <v>0</v>
      </c>
      <c r="L237" s="52">
        <v>3203154</v>
      </c>
      <c r="M237" s="76"/>
      <c r="N237" s="52">
        <f t="shared" si="46"/>
        <v>0</v>
      </c>
      <c r="O237" s="52">
        <f t="shared" si="47"/>
        <v>3203154</v>
      </c>
      <c r="P237" s="67">
        <f>O237/F237*100</f>
        <v>100</v>
      </c>
      <c r="Q237" s="67">
        <f t="shared" si="48"/>
        <v>100</v>
      </c>
    </row>
    <row r="238" spans="1:17" x14ac:dyDescent="0.3">
      <c r="A238" s="34"/>
      <c r="B238" s="47">
        <v>1402</v>
      </c>
      <c r="C238" s="14" t="s">
        <v>139</v>
      </c>
      <c r="D238" s="82">
        <v>227900</v>
      </c>
      <c r="E238" s="50">
        <v>150000</v>
      </c>
      <c r="F238" s="50">
        <v>377900</v>
      </c>
      <c r="G238" s="52">
        <v>445386.1</v>
      </c>
      <c r="H238" s="50">
        <v>823286.1</v>
      </c>
      <c r="I238" s="50">
        <v>1240189.3</v>
      </c>
      <c r="J238" s="52">
        <v>2063475.4</v>
      </c>
      <c r="K238" s="52">
        <f t="shared" si="49"/>
        <v>543055.69999999972</v>
      </c>
      <c r="L238" s="52">
        <v>2606531.0999999996</v>
      </c>
      <c r="M238" s="76">
        <v>700110.4</v>
      </c>
      <c r="N238" s="52">
        <f t="shared" si="46"/>
        <v>3078741.4999999995</v>
      </c>
      <c r="O238" s="52">
        <f t="shared" si="47"/>
        <v>3306641.4999999995</v>
      </c>
      <c r="P238" s="67">
        <f>O238/D238*100</f>
        <v>1450.9177270732775</v>
      </c>
      <c r="Q238" s="67">
        <f t="shared" si="48"/>
        <v>126.85985216136497</v>
      </c>
    </row>
    <row r="239" spans="1:17" x14ac:dyDescent="0.3">
      <c r="A239" s="34"/>
      <c r="B239" s="47">
        <v>1403</v>
      </c>
      <c r="C239" s="14" t="s">
        <v>140</v>
      </c>
      <c r="D239" s="82">
        <v>253248</v>
      </c>
      <c r="E239" s="50"/>
      <c r="F239" s="50">
        <v>253248</v>
      </c>
      <c r="G239" s="52">
        <v>6200</v>
      </c>
      <c r="H239" s="50">
        <v>259448</v>
      </c>
      <c r="I239" s="50">
        <v>32678.7</v>
      </c>
      <c r="J239" s="52">
        <v>292126.7</v>
      </c>
      <c r="K239" s="52">
        <f t="shared" si="49"/>
        <v>415644.3</v>
      </c>
      <c r="L239" s="52">
        <v>707771</v>
      </c>
      <c r="M239" s="76">
        <v>-9169.4</v>
      </c>
      <c r="N239" s="52">
        <f t="shared" si="46"/>
        <v>445353.6</v>
      </c>
      <c r="O239" s="52">
        <f t="shared" si="47"/>
        <v>698601.6</v>
      </c>
      <c r="P239" s="67">
        <f>O239/D239*100</f>
        <v>275.85670962850639</v>
      </c>
      <c r="Q239" s="67">
        <f t="shared" si="48"/>
        <v>98.704467970572395</v>
      </c>
    </row>
    <row r="240" spans="1:17" x14ac:dyDescent="0.3">
      <c r="O240" s="2"/>
    </row>
    <row r="241" spans="12:15" x14ac:dyDescent="0.3">
      <c r="L241" s="78"/>
      <c r="O241" s="2"/>
    </row>
    <row r="242" spans="12:15" x14ac:dyDescent="0.3">
      <c r="O242" s="2"/>
    </row>
    <row r="243" spans="12:15" x14ac:dyDescent="0.3">
      <c r="O243" s="2"/>
    </row>
    <row r="244" spans="12:15" x14ac:dyDescent="0.3">
      <c r="O244" s="2"/>
    </row>
    <row r="245" spans="12:15" x14ac:dyDescent="0.3">
      <c r="O245" s="2"/>
    </row>
    <row r="246" spans="12:15" x14ac:dyDescent="0.3">
      <c r="O246" s="2"/>
    </row>
    <row r="247" spans="12:15" x14ac:dyDescent="0.3">
      <c r="O247" s="2"/>
    </row>
    <row r="248" spans="12:15" x14ac:dyDescent="0.3">
      <c r="O248" s="2"/>
    </row>
    <row r="249" spans="12:15" x14ac:dyDescent="0.3">
      <c r="O249" s="2"/>
    </row>
    <row r="250" spans="12:15" x14ac:dyDescent="0.3">
      <c r="O250" s="2"/>
    </row>
    <row r="251" spans="12:15" x14ac:dyDescent="0.3">
      <c r="O251" s="2"/>
    </row>
    <row r="252" spans="12:15" x14ac:dyDescent="0.3">
      <c r="O252" s="2"/>
    </row>
    <row r="253" spans="12:15" x14ac:dyDescent="0.3">
      <c r="O253" s="2"/>
    </row>
    <row r="254" spans="12:15" x14ac:dyDescent="0.3">
      <c r="O254" s="2"/>
    </row>
    <row r="255" spans="12:15" x14ac:dyDescent="0.3">
      <c r="O255" s="2"/>
    </row>
    <row r="256" spans="12:15" x14ac:dyDescent="0.3">
      <c r="O256" s="2"/>
    </row>
    <row r="257" spans="15:15" x14ac:dyDescent="0.3">
      <c r="O257" s="2"/>
    </row>
    <row r="258" spans="15:15" x14ac:dyDescent="0.3">
      <c r="O258" s="2"/>
    </row>
    <row r="259" spans="15:15" x14ac:dyDescent="0.3">
      <c r="O259" s="2"/>
    </row>
    <row r="260" spans="15:15" x14ac:dyDescent="0.3">
      <c r="O260" s="2"/>
    </row>
    <row r="261" spans="15:15" x14ac:dyDescent="0.3">
      <c r="O261" s="2"/>
    </row>
    <row r="262" spans="15:15" x14ac:dyDescent="0.3">
      <c r="O262" s="2"/>
    </row>
    <row r="263" spans="15:15" x14ac:dyDescent="0.3">
      <c r="O263" s="2"/>
    </row>
    <row r="264" spans="15:15" x14ac:dyDescent="0.3">
      <c r="O264" s="2"/>
    </row>
    <row r="265" spans="15:15" x14ac:dyDescent="0.3">
      <c r="O265" s="2"/>
    </row>
    <row r="266" spans="15:15" x14ac:dyDescent="0.3">
      <c r="O266" s="2"/>
    </row>
    <row r="267" spans="15:15" x14ac:dyDescent="0.3">
      <c r="O267" s="2"/>
    </row>
    <row r="268" spans="15:15" x14ac:dyDescent="0.3">
      <c r="O268" s="2"/>
    </row>
    <row r="269" spans="15:15" x14ac:dyDescent="0.3">
      <c r="O269" s="2"/>
    </row>
    <row r="270" spans="15:15" x14ac:dyDescent="0.3">
      <c r="O270" s="2"/>
    </row>
    <row r="271" spans="15:15" x14ac:dyDescent="0.3">
      <c r="O271" s="2"/>
    </row>
    <row r="272" spans="15:15" x14ac:dyDescent="0.3">
      <c r="O272" s="2"/>
    </row>
    <row r="273" spans="15:15" x14ac:dyDescent="0.3">
      <c r="O273" s="2"/>
    </row>
    <row r="274" spans="15:15" x14ac:dyDescent="0.3">
      <c r="O274" s="2"/>
    </row>
    <row r="275" spans="15:15" x14ac:dyDescent="0.3">
      <c r="O275" s="2"/>
    </row>
    <row r="276" spans="15:15" x14ac:dyDescent="0.3">
      <c r="O276" s="2"/>
    </row>
    <row r="277" spans="15:15" x14ac:dyDescent="0.3">
      <c r="O277" s="2"/>
    </row>
    <row r="278" spans="15:15" x14ac:dyDescent="0.3">
      <c r="O278" s="2"/>
    </row>
    <row r="279" spans="15:15" x14ac:dyDescent="0.3">
      <c r="O279" s="2"/>
    </row>
    <row r="280" spans="15:15" x14ac:dyDescent="0.3">
      <c r="O280" s="2"/>
    </row>
    <row r="281" spans="15:15" x14ac:dyDescent="0.3">
      <c r="O281" s="2"/>
    </row>
    <row r="282" spans="15:15" x14ac:dyDescent="0.3">
      <c r="O282" s="2"/>
    </row>
    <row r="283" spans="15:15" x14ac:dyDescent="0.3">
      <c r="O283" s="2"/>
    </row>
    <row r="284" spans="15:15" x14ac:dyDescent="0.3">
      <c r="O284" s="2"/>
    </row>
    <row r="285" spans="15:15" x14ac:dyDescent="0.3">
      <c r="O285" s="2"/>
    </row>
    <row r="286" spans="15:15" x14ac:dyDescent="0.3">
      <c r="O286" s="2"/>
    </row>
    <row r="287" spans="15:15" x14ac:dyDescent="0.3">
      <c r="O287" s="2"/>
    </row>
    <row r="288" spans="15:15" x14ac:dyDescent="0.3">
      <c r="O288" s="2"/>
    </row>
    <row r="289" spans="15:15" x14ac:dyDescent="0.3">
      <c r="O289" s="2"/>
    </row>
    <row r="290" spans="15:15" x14ac:dyDescent="0.3">
      <c r="O290" s="2"/>
    </row>
    <row r="291" spans="15:15" x14ac:dyDescent="0.3">
      <c r="O291" s="2"/>
    </row>
    <row r="292" spans="15:15" x14ac:dyDescent="0.3">
      <c r="O292" s="2"/>
    </row>
    <row r="293" spans="15:15" x14ac:dyDescent="0.3">
      <c r="O293" s="2"/>
    </row>
    <row r="294" spans="15:15" x14ac:dyDescent="0.3">
      <c r="O294" s="2"/>
    </row>
    <row r="295" spans="15:15" x14ac:dyDescent="0.3">
      <c r="O295" s="2"/>
    </row>
    <row r="296" spans="15:15" x14ac:dyDescent="0.3">
      <c r="O296" s="2"/>
    </row>
    <row r="297" spans="15:15" x14ac:dyDescent="0.3">
      <c r="O297" s="2"/>
    </row>
    <row r="298" spans="15:15" x14ac:dyDescent="0.3">
      <c r="O298" s="2"/>
    </row>
    <row r="299" spans="15:15" x14ac:dyDescent="0.3">
      <c r="O299" s="2"/>
    </row>
    <row r="300" spans="15:15" x14ac:dyDescent="0.3">
      <c r="O300" s="2"/>
    </row>
    <row r="301" spans="15:15" x14ac:dyDescent="0.3">
      <c r="O301" s="2"/>
    </row>
    <row r="302" spans="15:15" x14ac:dyDescent="0.3">
      <c r="O302" s="2"/>
    </row>
    <row r="303" spans="15:15" x14ac:dyDescent="0.3">
      <c r="O303" s="2"/>
    </row>
    <row r="304" spans="15:15" x14ac:dyDescent="0.3">
      <c r="O304" s="2"/>
    </row>
    <row r="305" spans="15:15" x14ac:dyDescent="0.3">
      <c r="O305" s="2"/>
    </row>
    <row r="306" spans="15:15" x14ac:dyDescent="0.3">
      <c r="O306" s="2"/>
    </row>
    <row r="307" spans="15:15" x14ac:dyDescent="0.3">
      <c r="O307" s="2"/>
    </row>
    <row r="308" spans="15:15" x14ac:dyDescent="0.3">
      <c r="O308" s="2"/>
    </row>
    <row r="309" spans="15:15" x14ac:dyDescent="0.3">
      <c r="O309" s="2"/>
    </row>
    <row r="310" spans="15:15" x14ac:dyDescent="0.3">
      <c r="O310" s="2"/>
    </row>
    <row r="311" spans="15:15" x14ac:dyDescent="0.3">
      <c r="O311" s="2"/>
    </row>
    <row r="312" spans="15:15" x14ac:dyDescent="0.3">
      <c r="O312" s="2"/>
    </row>
    <row r="313" spans="15:15" x14ac:dyDescent="0.3">
      <c r="O313" s="2"/>
    </row>
    <row r="314" spans="15:15" x14ac:dyDescent="0.3">
      <c r="O314" s="2"/>
    </row>
    <row r="315" spans="15:15" x14ac:dyDescent="0.3">
      <c r="O315" s="2"/>
    </row>
    <row r="316" spans="15:15" x14ac:dyDescent="0.3">
      <c r="O316" s="2"/>
    </row>
    <row r="317" spans="15:15" x14ac:dyDescent="0.3">
      <c r="O317" s="2"/>
    </row>
    <row r="318" spans="15:15" x14ac:dyDescent="0.3">
      <c r="O318" s="2"/>
    </row>
    <row r="319" spans="15:15" x14ac:dyDescent="0.3">
      <c r="O319" s="2"/>
    </row>
    <row r="320" spans="15:15" x14ac:dyDescent="0.3">
      <c r="O320" s="2"/>
    </row>
    <row r="321" spans="15:15" x14ac:dyDescent="0.3">
      <c r="O321" s="2"/>
    </row>
    <row r="322" spans="15:15" x14ac:dyDescent="0.3">
      <c r="O322" s="2"/>
    </row>
    <row r="323" spans="15:15" x14ac:dyDescent="0.3">
      <c r="O323" s="2"/>
    </row>
    <row r="324" spans="15:15" x14ac:dyDescent="0.3">
      <c r="O324" s="2"/>
    </row>
    <row r="325" spans="15:15" x14ac:dyDescent="0.3">
      <c r="O325" s="2"/>
    </row>
    <row r="326" spans="15:15" x14ac:dyDescent="0.3">
      <c r="O326" s="2"/>
    </row>
    <row r="327" spans="15:15" x14ac:dyDescent="0.3">
      <c r="O327" s="2"/>
    </row>
    <row r="328" spans="15:15" x14ac:dyDescent="0.3">
      <c r="O328" s="2"/>
    </row>
    <row r="329" spans="15:15" x14ac:dyDescent="0.3">
      <c r="O329" s="2"/>
    </row>
  </sheetData>
  <autoFilter ref="A4:Q239">
    <filterColumn colId="12">
      <customFilters>
        <customFilter operator="notEqual" val=" "/>
      </customFilters>
    </filterColumn>
  </autoFilter>
  <mergeCells count="3">
    <mergeCell ref="C1:D1"/>
    <mergeCell ref="A2:Q2"/>
    <mergeCell ref="E1:Q1"/>
  </mergeCells>
  <hyperlinks>
    <hyperlink ref="C116" r:id="rId1" display="consultantplus://offline/ref=F496DED81B41F57C9C9C6BFCF706217B3FDBF167B74ACB48754EB219BEF9CF7C3815FB69D7A2E5FD9C26585C24O4o6H"/>
  </hyperlinks>
  <pageMargins left="0.51181102362204722" right="0.51181102362204722" top="0.74803149606299213" bottom="0.55118110236220474" header="0.31496062992125984" footer="0.31496062992125984"/>
  <pageSetup paperSize="9" scale="39" fitToHeight="0" orientation="portrait" r:id="rId2"/>
  <headerFooter differentFirst="1" scaleWithDoc="0"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topLeftCell="A90" workbookViewId="0">
      <selection activeCell="B90" sqref="B90"/>
    </sheetView>
  </sheetViews>
  <sheetFormatPr defaultRowHeight="12.75" x14ac:dyDescent="0.2"/>
  <cols>
    <col min="1" max="1" width="32.7109375" customWidth="1"/>
    <col min="2" max="2" width="29" customWidth="1"/>
    <col min="3" max="3" width="40" customWidth="1"/>
  </cols>
  <sheetData>
    <row r="1" spans="1:3" ht="30.75" thickBot="1" x14ac:dyDescent="0.25">
      <c r="A1" s="88" t="s">
        <v>423</v>
      </c>
      <c r="B1" s="89" t="s">
        <v>424</v>
      </c>
      <c r="C1" s="89" t="s">
        <v>425</v>
      </c>
    </row>
    <row r="2" spans="1:3" ht="90.75" thickBot="1" x14ac:dyDescent="0.25">
      <c r="A2" s="90" t="s">
        <v>239</v>
      </c>
      <c r="B2" s="91" t="s">
        <v>1</v>
      </c>
      <c r="C2" s="92">
        <v>71615125</v>
      </c>
    </row>
    <row r="3" spans="1:3" ht="90.75" thickBot="1" x14ac:dyDescent="0.25">
      <c r="A3" s="90" t="s">
        <v>240</v>
      </c>
      <c r="B3" s="91" t="s">
        <v>2</v>
      </c>
      <c r="C3" s="92">
        <v>49907280</v>
      </c>
    </row>
    <row r="4" spans="1:3" ht="60.75" thickBot="1" x14ac:dyDescent="0.25">
      <c r="A4" s="90" t="s">
        <v>241</v>
      </c>
      <c r="B4" s="91" t="s">
        <v>35</v>
      </c>
      <c r="C4" s="92">
        <v>29250772</v>
      </c>
    </row>
    <row r="5" spans="1:3" ht="60.75" thickBot="1" x14ac:dyDescent="0.25">
      <c r="A5" s="90" t="s">
        <v>242</v>
      </c>
      <c r="B5" s="91" t="s">
        <v>3</v>
      </c>
      <c r="C5" s="92">
        <v>20656508</v>
      </c>
    </row>
    <row r="6" spans="1:3" ht="240.75" thickBot="1" x14ac:dyDescent="0.25">
      <c r="A6" s="90" t="s">
        <v>243</v>
      </c>
      <c r="B6" s="91" t="s">
        <v>4</v>
      </c>
      <c r="C6" s="92">
        <v>6618337</v>
      </c>
    </row>
    <row r="7" spans="1:3" ht="240.75" thickBot="1" x14ac:dyDescent="0.25">
      <c r="A7" s="90" t="s">
        <v>244</v>
      </c>
      <c r="B7" s="91" t="s">
        <v>5</v>
      </c>
      <c r="C7" s="92">
        <v>6618337</v>
      </c>
    </row>
    <row r="8" spans="1:3" ht="75.75" thickBot="1" x14ac:dyDescent="0.25">
      <c r="A8" s="90" t="s">
        <v>245</v>
      </c>
      <c r="B8" s="91" t="s">
        <v>6</v>
      </c>
      <c r="C8" s="92">
        <v>6825589</v>
      </c>
    </row>
    <row r="9" spans="1:3" ht="180.75" thickBot="1" x14ac:dyDescent="0.25">
      <c r="A9" s="90" t="s">
        <v>246</v>
      </c>
      <c r="B9" s="91" t="s">
        <v>426</v>
      </c>
      <c r="C9" s="92">
        <v>6825589</v>
      </c>
    </row>
    <row r="10" spans="1:3" ht="60.75" thickBot="1" x14ac:dyDescent="0.25">
      <c r="A10" s="90" t="s">
        <v>247</v>
      </c>
      <c r="B10" s="91" t="s">
        <v>8</v>
      </c>
      <c r="C10" s="92">
        <v>6701282</v>
      </c>
    </row>
    <row r="11" spans="1:3" ht="75.75" thickBot="1" x14ac:dyDescent="0.25">
      <c r="A11" s="90" t="s">
        <v>248</v>
      </c>
      <c r="B11" s="91" t="s">
        <v>9</v>
      </c>
      <c r="C11" s="92">
        <v>5146434</v>
      </c>
    </row>
    <row r="12" spans="1:3" ht="45.75" thickBot="1" x14ac:dyDescent="0.25">
      <c r="A12" s="90" t="s">
        <v>249</v>
      </c>
      <c r="B12" s="91" t="s">
        <v>10</v>
      </c>
      <c r="C12" s="92">
        <v>1553000</v>
      </c>
    </row>
    <row r="13" spans="1:3" ht="45.75" thickBot="1" x14ac:dyDescent="0.25">
      <c r="A13" s="90" t="s">
        <v>250</v>
      </c>
      <c r="B13" s="91" t="s">
        <v>26</v>
      </c>
      <c r="C13" s="92">
        <v>1848</v>
      </c>
    </row>
    <row r="14" spans="1:3" ht="195.75" thickBot="1" x14ac:dyDescent="0.25">
      <c r="A14" s="90" t="s">
        <v>251</v>
      </c>
      <c r="B14" s="91" t="s">
        <v>11</v>
      </c>
      <c r="C14" s="92">
        <v>4893</v>
      </c>
    </row>
    <row r="15" spans="1:3" ht="105.75" thickBot="1" x14ac:dyDescent="0.25">
      <c r="A15" s="90" t="s">
        <v>252</v>
      </c>
      <c r="B15" s="91" t="s">
        <v>12</v>
      </c>
      <c r="C15" s="92">
        <v>4870</v>
      </c>
    </row>
    <row r="16" spans="1:3" ht="75.75" thickBot="1" x14ac:dyDescent="0.25">
      <c r="A16" s="90" t="s">
        <v>253</v>
      </c>
      <c r="B16" s="91" t="s">
        <v>22</v>
      </c>
      <c r="C16" s="92">
        <v>164417</v>
      </c>
    </row>
    <row r="17" spans="1:3" ht="270.75" thickBot="1" x14ac:dyDescent="0.25">
      <c r="A17" s="90" t="s">
        <v>254</v>
      </c>
      <c r="B17" s="91" t="s">
        <v>13</v>
      </c>
      <c r="C17" s="92">
        <v>15765</v>
      </c>
    </row>
    <row r="18" spans="1:3" ht="409.6" thickBot="1" x14ac:dyDescent="0.25">
      <c r="A18" s="90" t="s">
        <v>255</v>
      </c>
      <c r="B18" s="91" t="s">
        <v>427</v>
      </c>
      <c r="C18" s="92">
        <v>2000</v>
      </c>
    </row>
    <row r="19" spans="1:3" ht="315.75" thickBot="1" x14ac:dyDescent="0.25">
      <c r="A19" s="90" t="s">
        <v>256</v>
      </c>
      <c r="B19" s="91" t="s">
        <v>428</v>
      </c>
      <c r="C19" s="92">
        <v>91</v>
      </c>
    </row>
    <row r="20" spans="1:3" ht="409.6" thickBot="1" x14ac:dyDescent="0.25">
      <c r="A20" s="90" t="s">
        <v>343</v>
      </c>
      <c r="B20" s="91" t="s">
        <v>429</v>
      </c>
      <c r="C20" s="92">
        <v>7900</v>
      </c>
    </row>
    <row r="21" spans="1:3" ht="409.6" thickBot="1" x14ac:dyDescent="0.25">
      <c r="A21" s="90" t="s">
        <v>257</v>
      </c>
      <c r="B21" s="91" t="s">
        <v>25</v>
      </c>
      <c r="C21" s="92">
        <v>2000</v>
      </c>
    </row>
    <row r="22" spans="1:3" ht="285.75" thickBot="1" x14ac:dyDescent="0.25">
      <c r="A22" s="90" t="s">
        <v>258</v>
      </c>
      <c r="B22" s="91" t="s">
        <v>32</v>
      </c>
      <c r="C22" s="92">
        <v>830</v>
      </c>
    </row>
    <row r="23" spans="1:3" ht="409.6" thickBot="1" x14ac:dyDescent="0.25">
      <c r="A23" s="90" t="s">
        <v>344</v>
      </c>
      <c r="B23" s="91" t="s">
        <v>48</v>
      </c>
      <c r="C23" s="92">
        <v>3</v>
      </c>
    </row>
    <row r="24" spans="1:3" ht="409.6" thickBot="1" x14ac:dyDescent="0.25">
      <c r="A24" s="90" t="s">
        <v>345</v>
      </c>
      <c r="B24" s="91" t="s">
        <v>182</v>
      </c>
      <c r="C24" s="92">
        <v>22</v>
      </c>
    </row>
    <row r="25" spans="1:3" ht="409.6" thickBot="1" x14ac:dyDescent="0.25">
      <c r="A25" s="90" t="s">
        <v>259</v>
      </c>
      <c r="B25" s="91" t="s">
        <v>430</v>
      </c>
      <c r="C25" s="92">
        <v>2918</v>
      </c>
    </row>
    <row r="26" spans="1:3" ht="315.75" thickBot="1" x14ac:dyDescent="0.25">
      <c r="A26" s="90" t="s">
        <v>260</v>
      </c>
      <c r="B26" s="91" t="s">
        <v>49</v>
      </c>
      <c r="C26" s="92">
        <v>1</v>
      </c>
    </row>
    <row r="27" spans="1:3" ht="120.75" thickBot="1" x14ac:dyDescent="0.25">
      <c r="A27" s="90" t="s">
        <v>261</v>
      </c>
      <c r="B27" s="91" t="s">
        <v>14</v>
      </c>
      <c r="C27" s="92">
        <v>226004</v>
      </c>
    </row>
    <row r="28" spans="1:3" ht="120.75" thickBot="1" x14ac:dyDescent="0.25">
      <c r="A28" s="90" t="s">
        <v>262</v>
      </c>
      <c r="B28" s="91" t="s">
        <v>15</v>
      </c>
      <c r="C28" s="92">
        <v>24462</v>
      </c>
    </row>
    <row r="29" spans="1:3" ht="75.75" thickBot="1" x14ac:dyDescent="0.25">
      <c r="A29" s="90" t="s">
        <v>263</v>
      </c>
      <c r="B29" s="91" t="s">
        <v>34</v>
      </c>
      <c r="C29" s="92">
        <v>12153</v>
      </c>
    </row>
    <row r="30" spans="1:3" ht="60.75" thickBot="1" x14ac:dyDescent="0.25">
      <c r="A30" s="90" t="s">
        <v>264</v>
      </c>
      <c r="B30" s="91" t="s">
        <v>16</v>
      </c>
      <c r="C30" s="92">
        <v>189389</v>
      </c>
    </row>
    <row r="31" spans="1:3" ht="195.75" thickBot="1" x14ac:dyDescent="0.25">
      <c r="A31" s="90" t="s">
        <v>265</v>
      </c>
      <c r="B31" s="91" t="s">
        <v>28</v>
      </c>
      <c r="C31" s="92">
        <v>39207</v>
      </c>
    </row>
    <row r="32" spans="1:3" ht="180.75" thickBot="1" x14ac:dyDescent="0.25">
      <c r="A32" s="90" t="s">
        <v>266</v>
      </c>
      <c r="B32" s="91" t="s">
        <v>17</v>
      </c>
      <c r="C32" s="92">
        <v>5385</v>
      </c>
    </row>
    <row r="33" spans="1:3" ht="90.75" thickBot="1" x14ac:dyDescent="0.25">
      <c r="A33" s="90" t="s">
        <v>267</v>
      </c>
      <c r="B33" s="91" t="s">
        <v>27</v>
      </c>
      <c r="C33" s="92">
        <v>1060</v>
      </c>
    </row>
    <row r="34" spans="1:3" ht="105.75" thickBot="1" x14ac:dyDescent="0.25">
      <c r="A34" s="90" t="s">
        <v>268</v>
      </c>
      <c r="B34" s="91" t="s">
        <v>23</v>
      </c>
      <c r="C34" s="92">
        <v>1105886</v>
      </c>
    </row>
    <row r="35" spans="1:3" ht="75.75" thickBot="1" x14ac:dyDescent="0.25">
      <c r="A35" s="90" t="s">
        <v>269</v>
      </c>
      <c r="B35" s="91" t="s">
        <v>183</v>
      </c>
      <c r="C35" s="92">
        <v>20</v>
      </c>
    </row>
    <row r="36" spans="1:3" ht="75.75" thickBot="1" x14ac:dyDescent="0.25">
      <c r="A36" s="90" t="s">
        <v>270</v>
      </c>
      <c r="B36" s="91" t="s">
        <v>18</v>
      </c>
      <c r="C36" s="92">
        <v>32240950</v>
      </c>
    </row>
    <row r="37" spans="1:3" ht="225.75" thickBot="1" x14ac:dyDescent="0.25">
      <c r="A37" s="90" t="s">
        <v>271</v>
      </c>
      <c r="B37" s="91" t="s">
        <v>19</v>
      </c>
      <c r="C37" s="92">
        <v>4409777.8</v>
      </c>
    </row>
    <row r="38" spans="1:3" ht="285.75" thickBot="1" x14ac:dyDescent="0.25">
      <c r="A38" s="90" t="s">
        <v>272</v>
      </c>
      <c r="B38" s="91" t="s">
        <v>229</v>
      </c>
      <c r="C38" s="92">
        <v>1000000</v>
      </c>
    </row>
    <row r="39" spans="1:3" ht="409.6" thickBot="1" x14ac:dyDescent="0.25">
      <c r="A39" s="90" t="s">
        <v>273</v>
      </c>
      <c r="B39" s="91" t="s">
        <v>71</v>
      </c>
      <c r="C39" s="92">
        <v>1746867</v>
      </c>
    </row>
    <row r="40" spans="1:3" ht="390.75" thickBot="1" x14ac:dyDescent="0.25">
      <c r="A40" s="90" t="s">
        <v>274</v>
      </c>
      <c r="B40" s="91" t="s">
        <v>230</v>
      </c>
      <c r="C40" s="92">
        <v>559931.5</v>
      </c>
    </row>
    <row r="41" spans="1:3" ht="409.6" thickBot="1" x14ac:dyDescent="0.25">
      <c r="A41" s="90" t="s">
        <v>275</v>
      </c>
      <c r="B41" s="91" t="s">
        <v>184</v>
      </c>
      <c r="C41" s="92">
        <v>274083.5</v>
      </c>
    </row>
    <row r="42" spans="1:3" ht="390.75" thickBot="1" x14ac:dyDescent="0.25">
      <c r="A42" s="90" t="s">
        <v>276</v>
      </c>
      <c r="B42" s="91" t="s">
        <v>38</v>
      </c>
      <c r="C42" s="92">
        <v>354.9</v>
      </c>
    </row>
    <row r="43" spans="1:3" ht="409.6" thickBot="1" x14ac:dyDescent="0.25">
      <c r="A43" s="90" t="s">
        <v>277</v>
      </c>
      <c r="B43" s="91" t="s">
        <v>185</v>
      </c>
      <c r="C43" s="92">
        <v>6701.3</v>
      </c>
    </row>
    <row r="44" spans="1:3" ht="409.6" thickBot="1" x14ac:dyDescent="0.25">
      <c r="A44" s="90" t="s">
        <v>278</v>
      </c>
      <c r="B44" s="91" t="s">
        <v>37</v>
      </c>
      <c r="C44" s="92">
        <v>148383.9</v>
      </c>
    </row>
    <row r="45" spans="1:3" ht="409.6" thickBot="1" x14ac:dyDescent="0.25">
      <c r="A45" s="90" t="s">
        <v>400</v>
      </c>
      <c r="B45" s="91" t="s">
        <v>431</v>
      </c>
      <c r="C45" s="92">
        <v>868726</v>
      </c>
    </row>
    <row r="46" spans="1:3" ht="409.6" thickBot="1" x14ac:dyDescent="0.25">
      <c r="A46" s="90" t="s">
        <v>346</v>
      </c>
      <c r="B46" s="91" t="s">
        <v>413</v>
      </c>
      <c r="C46" s="92">
        <v>631.79999999999995</v>
      </c>
    </row>
    <row r="47" spans="1:3" ht="409.6" thickBot="1" x14ac:dyDescent="0.25">
      <c r="A47" s="90" t="s">
        <v>279</v>
      </c>
      <c r="B47" s="91" t="s">
        <v>186</v>
      </c>
      <c r="C47" s="92">
        <v>10855.4</v>
      </c>
    </row>
    <row r="48" spans="1:3" ht="409.6" thickBot="1" x14ac:dyDescent="0.25">
      <c r="A48" s="90" t="s">
        <v>347</v>
      </c>
      <c r="B48" s="91" t="s">
        <v>187</v>
      </c>
      <c r="C48" s="92">
        <v>173652</v>
      </c>
    </row>
    <row r="49" spans="1:3" ht="409.6" thickBot="1" x14ac:dyDescent="0.25">
      <c r="A49" s="90" t="s">
        <v>432</v>
      </c>
      <c r="B49" s="91" t="s">
        <v>433</v>
      </c>
      <c r="C49" s="92">
        <v>186149.7</v>
      </c>
    </row>
    <row r="50" spans="1:3" ht="409.6" thickBot="1" x14ac:dyDescent="0.25">
      <c r="A50" s="90" t="s">
        <v>348</v>
      </c>
      <c r="B50" s="91" t="s">
        <v>188</v>
      </c>
      <c r="C50" s="92">
        <v>97605</v>
      </c>
    </row>
    <row r="51" spans="1:3" ht="409.6" thickBot="1" x14ac:dyDescent="0.25">
      <c r="A51" s="90" t="s">
        <v>281</v>
      </c>
      <c r="B51" s="91" t="s">
        <v>198</v>
      </c>
      <c r="C51" s="92">
        <v>59345.2</v>
      </c>
    </row>
    <row r="52" spans="1:3" ht="409.6" thickBot="1" x14ac:dyDescent="0.25">
      <c r="A52" s="90" t="s">
        <v>282</v>
      </c>
      <c r="B52" s="91" t="s">
        <v>189</v>
      </c>
      <c r="C52" s="92">
        <v>19877.099999999999</v>
      </c>
    </row>
    <row r="53" spans="1:3" ht="409.6" thickBot="1" x14ac:dyDescent="0.25">
      <c r="A53" s="90" t="s">
        <v>283</v>
      </c>
      <c r="B53" s="91" t="s">
        <v>72</v>
      </c>
      <c r="C53" s="92">
        <v>14270.2</v>
      </c>
    </row>
    <row r="54" spans="1:3" ht="255.75" thickBot="1" x14ac:dyDescent="0.25">
      <c r="A54" s="90" t="s">
        <v>434</v>
      </c>
      <c r="B54" s="91" t="s">
        <v>52</v>
      </c>
      <c r="C54" s="92">
        <v>48976.4</v>
      </c>
    </row>
    <row r="55" spans="1:3" ht="390.75" thickBot="1" x14ac:dyDescent="0.25">
      <c r="A55" s="90" t="s">
        <v>435</v>
      </c>
      <c r="B55" s="91" t="s">
        <v>50</v>
      </c>
      <c r="C55" s="92">
        <v>26494.3</v>
      </c>
    </row>
    <row r="56" spans="1:3" ht="409.6" thickBot="1" x14ac:dyDescent="0.25">
      <c r="A56" s="90" t="s">
        <v>286</v>
      </c>
      <c r="B56" s="91" t="s">
        <v>197</v>
      </c>
      <c r="C56" s="92">
        <v>202682.3</v>
      </c>
    </row>
    <row r="57" spans="1:3" ht="270.75" thickBot="1" x14ac:dyDescent="0.25">
      <c r="A57" s="90" t="s">
        <v>287</v>
      </c>
      <c r="B57" s="91" t="s">
        <v>53</v>
      </c>
      <c r="C57" s="92">
        <v>11347.7</v>
      </c>
    </row>
    <row r="58" spans="1:3" ht="375.75" thickBot="1" x14ac:dyDescent="0.25">
      <c r="A58" s="90" t="s">
        <v>436</v>
      </c>
      <c r="B58" s="91" t="s">
        <v>54</v>
      </c>
      <c r="C58" s="92">
        <v>68879.8</v>
      </c>
    </row>
    <row r="59" spans="1:3" ht="409.6" thickBot="1" x14ac:dyDescent="0.25">
      <c r="A59" s="90" t="s">
        <v>289</v>
      </c>
      <c r="B59" s="91" t="s">
        <v>190</v>
      </c>
      <c r="C59" s="92">
        <v>30705.8</v>
      </c>
    </row>
    <row r="60" spans="1:3" ht="409.6" thickBot="1" x14ac:dyDescent="0.25">
      <c r="A60" s="90" t="s">
        <v>437</v>
      </c>
      <c r="B60" s="91" t="s">
        <v>55</v>
      </c>
      <c r="C60" s="92">
        <v>943384.2</v>
      </c>
    </row>
    <row r="61" spans="1:3" ht="409.6" thickBot="1" x14ac:dyDescent="0.25">
      <c r="A61" s="90" t="s">
        <v>291</v>
      </c>
      <c r="B61" s="91" t="s">
        <v>231</v>
      </c>
      <c r="C61" s="92">
        <v>42763</v>
      </c>
    </row>
    <row r="62" spans="1:3" ht="330.75" thickBot="1" x14ac:dyDescent="0.25">
      <c r="A62" s="90" t="s">
        <v>292</v>
      </c>
      <c r="B62" s="91" t="s">
        <v>191</v>
      </c>
      <c r="C62" s="92">
        <v>234075.2</v>
      </c>
    </row>
    <row r="63" spans="1:3" ht="409.6" thickBot="1" x14ac:dyDescent="0.25">
      <c r="A63" s="90" t="s">
        <v>349</v>
      </c>
      <c r="B63" s="91" t="s">
        <v>438</v>
      </c>
      <c r="C63" s="92">
        <v>2394</v>
      </c>
    </row>
    <row r="64" spans="1:3" ht="409.6" thickBot="1" x14ac:dyDescent="0.25">
      <c r="A64" s="90" t="s">
        <v>350</v>
      </c>
      <c r="B64" s="91" t="s">
        <v>439</v>
      </c>
      <c r="C64" s="92">
        <v>10530</v>
      </c>
    </row>
    <row r="65" spans="1:3" ht="345.75" thickBot="1" x14ac:dyDescent="0.25">
      <c r="A65" s="90" t="s">
        <v>384</v>
      </c>
      <c r="B65" s="91" t="s">
        <v>385</v>
      </c>
      <c r="C65" s="92">
        <v>5436</v>
      </c>
    </row>
    <row r="66" spans="1:3" ht="255.75" thickBot="1" x14ac:dyDescent="0.25">
      <c r="A66" s="90" t="s">
        <v>440</v>
      </c>
      <c r="B66" s="91" t="s">
        <v>176</v>
      </c>
      <c r="C66" s="92">
        <v>133863</v>
      </c>
    </row>
    <row r="67" spans="1:3" ht="255.75" thickBot="1" x14ac:dyDescent="0.25">
      <c r="A67" s="90" t="s">
        <v>441</v>
      </c>
      <c r="B67" s="91" t="s">
        <v>442</v>
      </c>
      <c r="C67" s="92">
        <v>9700</v>
      </c>
    </row>
    <row r="68" spans="1:3" ht="409.6" thickBot="1" x14ac:dyDescent="0.25">
      <c r="A68" s="90" t="s">
        <v>386</v>
      </c>
      <c r="B68" s="93" t="s">
        <v>443</v>
      </c>
      <c r="C68" s="92">
        <v>2679</v>
      </c>
    </row>
    <row r="69" spans="1:3" ht="345.75" thickBot="1" x14ac:dyDescent="0.25">
      <c r="A69" s="90" t="s">
        <v>295</v>
      </c>
      <c r="B69" s="91" t="s">
        <v>192</v>
      </c>
      <c r="C69" s="92">
        <v>2572506.9</v>
      </c>
    </row>
    <row r="70" spans="1:3" ht="409.6" thickBot="1" x14ac:dyDescent="0.25">
      <c r="A70" s="90" t="s">
        <v>296</v>
      </c>
      <c r="B70" s="91" t="s">
        <v>193</v>
      </c>
      <c r="C70" s="92">
        <v>716452.9</v>
      </c>
    </row>
    <row r="71" spans="1:3" ht="409.6" thickBot="1" x14ac:dyDescent="0.25">
      <c r="A71" s="90" t="s">
        <v>444</v>
      </c>
      <c r="B71" s="91" t="s">
        <v>414</v>
      </c>
      <c r="C71" s="92">
        <v>606418.4</v>
      </c>
    </row>
    <row r="72" spans="1:3" ht="409.6" thickBot="1" x14ac:dyDescent="0.25">
      <c r="A72" s="90" t="s">
        <v>388</v>
      </c>
      <c r="B72" s="91" t="s">
        <v>389</v>
      </c>
      <c r="C72" s="92">
        <v>995106.2</v>
      </c>
    </row>
    <row r="73" spans="1:3" ht="409.6" thickBot="1" x14ac:dyDescent="0.25">
      <c r="A73" s="90" t="s">
        <v>390</v>
      </c>
      <c r="B73" s="91" t="s">
        <v>391</v>
      </c>
      <c r="C73" s="92">
        <v>31297.200000000001</v>
      </c>
    </row>
    <row r="74" spans="1:3" ht="409.6" thickBot="1" x14ac:dyDescent="0.25">
      <c r="A74" s="90" t="s">
        <v>297</v>
      </c>
      <c r="B74" s="91" t="s">
        <v>80</v>
      </c>
      <c r="C74" s="92">
        <v>200738.3</v>
      </c>
    </row>
    <row r="75" spans="1:3" ht="409.6" thickBot="1" x14ac:dyDescent="0.25">
      <c r="A75" s="90" t="s">
        <v>351</v>
      </c>
      <c r="B75" s="91" t="s">
        <v>445</v>
      </c>
      <c r="C75" s="92">
        <v>5306.3</v>
      </c>
    </row>
    <row r="76" spans="1:3" ht="409.6" thickBot="1" x14ac:dyDescent="0.25">
      <c r="A76" s="90" t="s">
        <v>354</v>
      </c>
      <c r="B76" s="91" t="s">
        <v>235</v>
      </c>
      <c r="C76" s="92">
        <v>79592.100000000006</v>
      </c>
    </row>
    <row r="77" spans="1:3" ht="409.6" thickBot="1" x14ac:dyDescent="0.25">
      <c r="A77" s="90" t="s">
        <v>298</v>
      </c>
      <c r="B77" s="91" t="s">
        <v>41</v>
      </c>
      <c r="C77" s="92">
        <v>7003</v>
      </c>
    </row>
    <row r="78" spans="1:3" ht="409.6" thickBot="1" x14ac:dyDescent="0.25">
      <c r="A78" s="90" t="s">
        <v>392</v>
      </c>
      <c r="B78" s="91" t="s">
        <v>446</v>
      </c>
      <c r="C78" s="92">
        <v>7141</v>
      </c>
    </row>
    <row r="79" spans="1:3" ht="409.6" thickBot="1" x14ac:dyDescent="0.25">
      <c r="A79" s="90" t="s">
        <v>299</v>
      </c>
      <c r="B79" s="91" t="s">
        <v>447</v>
      </c>
      <c r="C79" s="92">
        <v>23047.8</v>
      </c>
    </row>
    <row r="80" spans="1:3" ht="345.75" thickBot="1" x14ac:dyDescent="0.25">
      <c r="A80" s="90" t="s">
        <v>394</v>
      </c>
      <c r="B80" s="91" t="s">
        <v>395</v>
      </c>
      <c r="C80" s="92">
        <v>155289.1</v>
      </c>
    </row>
    <row r="81" spans="1:3" ht="409.6" thickBot="1" x14ac:dyDescent="0.25">
      <c r="A81" s="90" t="s">
        <v>300</v>
      </c>
      <c r="B81" s="91" t="s">
        <v>200</v>
      </c>
      <c r="C81" s="92">
        <v>10694.2</v>
      </c>
    </row>
    <row r="82" spans="1:3" ht="396" thickBot="1" x14ac:dyDescent="0.25">
      <c r="A82" s="90" t="s">
        <v>396</v>
      </c>
      <c r="B82" s="93" t="s">
        <v>448</v>
      </c>
      <c r="C82" s="91"/>
    </row>
    <row r="83" spans="1:3" ht="285.75" thickBot="1" x14ac:dyDescent="0.25">
      <c r="A83" s="90" t="s">
        <v>301</v>
      </c>
      <c r="B83" s="91" t="s">
        <v>449</v>
      </c>
      <c r="C83" s="92">
        <v>17677.3</v>
      </c>
    </row>
    <row r="84" spans="1:3" ht="405.75" thickBot="1" x14ac:dyDescent="0.25">
      <c r="A84" s="90" t="s">
        <v>302</v>
      </c>
      <c r="B84" s="91" t="s">
        <v>57</v>
      </c>
      <c r="C84" s="92">
        <v>363791.9</v>
      </c>
    </row>
    <row r="85" spans="1:3" ht="390.75" thickBot="1" x14ac:dyDescent="0.25">
      <c r="A85" s="90" t="s">
        <v>303</v>
      </c>
      <c r="B85" s="91" t="s">
        <v>58</v>
      </c>
      <c r="C85" s="92">
        <v>465553</v>
      </c>
    </row>
    <row r="86" spans="1:3" ht="315.75" thickBot="1" x14ac:dyDescent="0.25">
      <c r="A86" s="90" t="s">
        <v>304</v>
      </c>
      <c r="B86" s="91" t="s">
        <v>74</v>
      </c>
      <c r="C86" s="92">
        <v>11647.4</v>
      </c>
    </row>
    <row r="87" spans="1:3" ht="409.6" thickBot="1" x14ac:dyDescent="0.25">
      <c r="A87" s="90" t="s">
        <v>305</v>
      </c>
      <c r="B87" s="91" t="s">
        <v>47</v>
      </c>
      <c r="C87" s="92">
        <v>5749.4</v>
      </c>
    </row>
    <row r="88" spans="1:3" ht="375.75" thickBot="1" x14ac:dyDescent="0.25">
      <c r="A88" s="90" t="s">
        <v>306</v>
      </c>
      <c r="B88" s="91" t="s">
        <v>42</v>
      </c>
      <c r="C88" s="92">
        <v>5994.6</v>
      </c>
    </row>
    <row r="89" spans="1:3" ht="225.75" thickBot="1" x14ac:dyDescent="0.25">
      <c r="A89" s="90" t="s">
        <v>398</v>
      </c>
      <c r="B89" s="91" t="s">
        <v>399</v>
      </c>
      <c r="C89" s="92">
        <v>70371.399999999994</v>
      </c>
    </row>
    <row r="90" spans="1:3" ht="409.6" thickBot="1" x14ac:dyDescent="0.25">
      <c r="A90" s="90" t="s">
        <v>307</v>
      </c>
      <c r="B90" s="91" t="s">
        <v>194</v>
      </c>
      <c r="C90" s="92">
        <v>219096</v>
      </c>
    </row>
    <row r="91" spans="1:3" ht="390.75" thickBot="1" x14ac:dyDescent="0.25">
      <c r="A91" s="90" t="s">
        <v>308</v>
      </c>
      <c r="B91" s="91" t="s">
        <v>59</v>
      </c>
      <c r="C91" s="92">
        <v>145533.9</v>
      </c>
    </row>
    <row r="92" spans="1:3" ht="330.75" thickBot="1" x14ac:dyDescent="0.25">
      <c r="A92" s="90" t="s">
        <v>309</v>
      </c>
      <c r="B92" s="91" t="s">
        <v>195</v>
      </c>
      <c r="C92" s="92">
        <v>43806</v>
      </c>
    </row>
    <row r="93" spans="1:3" ht="315.75" thickBot="1" x14ac:dyDescent="0.25">
      <c r="A93" s="90" t="s">
        <v>310</v>
      </c>
      <c r="B93" s="91" t="s">
        <v>75</v>
      </c>
      <c r="C93" s="92">
        <v>408660.1</v>
      </c>
    </row>
    <row r="94" spans="1:3" ht="345.75" thickBot="1" x14ac:dyDescent="0.25">
      <c r="A94" s="90" t="s">
        <v>311</v>
      </c>
      <c r="B94" s="91" t="s">
        <v>40</v>
      </c>
      <c r="C94" s="92">
        <v>5503</v>
      </c>
    </row>
    <row r="95" spans="1:3" ht="270.75" thickBot="1" x14ac:dyDescent="0.25">
      <c r="A95" s="90" t="s">
        <v>312</v>
      </c>
      <c r="B95" s="91" t="s">
        <v>76</v>
      </c>
      <c r="C95" s="92">
        <v>548138.4</v>
      </c>
    </row>
    <row r="96" spans="1:3" ht="409.6" thickBot="1" x14ac:dyDescent="0.25">
      <c r="A96" s="90" t="s">
        <v>313</v>
      </c>
      <c r="B96" s="91" t="s">
        <v>77</v>
      </c>
      <c r="C96" s="92">
        <v>153969.79999999999</v>
      </c>
    </row>
    <row r="97" spans="1:3" ht="409.6" thickBot="1" x14ac:dyDescent="0.25">
      <c r="A97" s="90" t="s">
        <v>352</v>
      </c>
      <c r="B97" s="91" t="s">
        <v>450</v>
      </c>
      <c r="C97" s="92">
        <v>4549.8999999999996</v>
      </c>
    </row>
    <row r="98" spans="1:3" ht="409.6" thickBot="1" x14ac:dyDescent="0.25">
      <c r="A98" s="90" t="s">
        <v>314</v>
      </c>
      <c r="B98" s="91" t="s">
        <v>70</v>
      </c>
      <c r="C98" s="92">
        <v>337308</v>
      </c>
    </row>
    <row r="99" spans="1:3" ht="409.6" thickBot="1" x14ac:dyDescent="0.25">
      <c r="A99" s="90" t="s">
        <v>353</v>
      </c>
      <c r="B99" s="91" t="s">
        <v>208</v>
      </c>
      <c r="C99" s="92">
        <v>177137.6</v>
      </c>
    </row>
    <row r="100" spans="1:3" ht="409.6" thickBot="1" x14ac:dyDescent="0.25">
      <c r="A100" s="90" t="s">
        <v>315</v>
      </c>
      <c r="B100" s="91" t="s">
        <v>196</v>
      </c>
      <c r="C100" s="92">
        <v>43084.6</v>
      </c>
    </row>
    <row r="101" spans="1:3" ht="409.6" thickBot="1" x14ac:dyDescent="0.25">
      <c r="A101" s="90" t="s">
        <v>316</v>
      </c>
      <c r="B101" s="91" t="s">
        <v>236</v>
      </c>
      <c r="C101" s="92">
        <v>79022.7</v>
      </c>
    </row>
    <row r="102" spans="1:3" ht="285.75" thickBot="1" x14ac:dyDescent="0.25">
      <c r="A102" s="90" t="s">
        <v>317</v>
      </c>
      <c r="B102" s="91" t="s">
        <v>60</v>
      </c>
      <c r="C102" s="92">
        <v>24107.200000000001</v>
      </c>
    </row>
    <row r="103" spans="1:3" ht="375.75" thickBot="1" x14ac:dyDescent="0.25">
      <c r="A103" s="90" t="s">
        <v>361</v>
      </c>
      <c r="B103" s="91" t="s">
        <v>201</v>
      </c>
      <c r="C103" s="92">
        <v>43395</v>
      </c>
    </row>
    <row r="104" spans="1:3" ht="409.6" thickBot="1" x14ac:dyDescent="0.25">
      <c r="A104" s="90" t="s">
        <v>318</v>
      </c>
      <c r="B104" s="91" t="s">
        <v>45</v>
      </c>
      <c r="C104" s="92">
        <v>616.9</v>
      </c>
    </row>
    <row r="105" spans="1:3" ht="300.75" thickBot="1" x14ac:dyDescent="0.25">
      <c r="A105" s="90" t="s">
        <v>319</v>
      </c>
      <c r="B105" s="91" t="s">
        <v>39</v>
      </c>
      <c r="C105" s="92">
        <v>8719.5</v>
      </c>
    </row>
    <row r="106" spans="1:3" ht="300.75" thickBot="1" x14ac:dyDescent="0.25">
      <c r="A106" s="90" t="s">
        <v>320</v>
      </c>
      <c r="B106" s="91" t="s">
        <v>31</v>
      </c>
      <c r="C106" s="92">
        <v>248106.4</v>
      </c>
    </row>
    <row r="107" spans="1:3" ht="409.6" thickBot="1" x14ac:dyDescent="0.25">
      <c r="A107" s="90" t="s">
        <v>355</v>
      </c>
      <c r="B107" s="91" t="s">
        <v>451</v>
      </c>
      <c r="C107" s="92">
        <v>3007</v>
      </c>
    </row>
    <row r="108" spans="1:3" ht="409.6" thickBot="1" x14ac:dyDescent="0.25">
      <c r="A108" s="90" t="s">
        <v>356</v>
      </c>
      <c r="B108" s="93" t="s">
        <v>202</v>
      </c>
      <c r="C108" s="92">
        <v>20817.7</v>
      </c>
    </row>
    <row r="109" spans="1:3" ht="409.6" thickBot="1" x14ac:dyDescent="0.25">
      <c r="A109" s="90" t="s">
        <v>357</v>
      </c>
      <c r="B109" s="91" t="s">
        <v>33</v>
      </c>
      <c r="C109" s="92">
        <v>37701.300000000003</v>
      </c>
    </row>
    <row r="110" spans="1:3" ht="409.6" thickBot="1" x14ac:dyDescent="0.25">
      <c r="A110" s="90" t="s">
        <v>358</v>
      </c>
      <c r="B110" s="93" t="s">
        <v>452</v>
      </c>
      <c r="C110" s="92">
        <v>21167.4</v>
      </c>
    </row>
    <row r="111" spans="1:3" ht="409.6" thickBot="1" x14ac:dyDescent="0.25">
      <c r="A111" s="90" t="s">
        <v>321</v>
      </c>
      <c r="B111" s="91" t="s">
        <v>453</v>
      </c>
      <c r="C111" s="92">
        <v>71299.199999999997</v>
      </c>
    </row>
    <row r="112" spans="1:3" ht="409.6" thickBot="1" x14ac:dyDescent="0.25">
      <c r="A112" s="90" t="s">
        <v>360</v>
      </c>
      <c r="B112" s="93" t="s">
        <v>454</v>
      </c>
      <c r="C112" s="92">
        <v>169.5</v>
      </c>
    </row>
    <row r="113" spans="1:3" ht="315.75" thickBot="1" x14ac:dyDescent="0.25">
      <c r="A113" s="90" t="s">
        <v>322</v>
      </c>
      <c r="B113" s="91" t="s">
        <v>20</v>
      </c>
      <c r="C113" s="92">
        <v>1113325.5</v>
      </c>
    </row>
    <row r="114" spans="1:3" ht="405.75" thickBot="1" x14ac:dyDescent="0.25">
      <c r="A114" s="90" t="s">
        <v>323</v>
      </c>
      <c r="B114" s="91" t="s">
        <v>455</v>
      </c>
      <c r="C114" s="92">
        <v>18371.5</v>
      </c>
    </row>
    <row r="115" spans="1:3" ht="409.6" thickBot="1" x14ac:dyDescent="0.25">
      <c r="A115" s="90" t="s">
        <v>363</v>
      </c>
      <c r="B115" s="93" t="s">
        <v>456</v>
      </c>
      <c r="C115" s="92">
        <v>9450.4</v>
      </c>
    </row>
    <row r="116" spans="1:3" ht="409.6" thickBot="1" x14ac:dyDescent="0.25">
      <c r="A116" s="90" t="s">
        <v>366</v>
      </c>
      <c r="B116" s="93" t="s">
        <v>457</v>
      </c>
      <c r="C116" s="92">
        <v>167.6</v>
      </c>
    </row>
    <row r="117" spans="1:3" ht="409.6" thickBot="1" x14ac:dyDescent="0.25">
      <c r="A117" s="90" t="s">
        <v>367</v>
      </c>
      <c r="B117" s="93" t="s">
        <v>458</v>
      </c>
      <c r="C117" s="92">
        <v>1161291.8</v>
      </c>
    </row>
    <row r="118" spans="1:3" ht="409.6" thickBot="1" x14ac:dyDescent="0.25">
      <c r="A118" s="90" t="s">
        <v>368</v>
      </c>
      <c r="B118" s="93" t="s">
        <v>459</v>
      </c>
      <c r="C118" s="92">
        <v>647860.1</v>
      </c>
    </row>
    <row r="119" spans="1:3" ht="255.75" thickBot="1" x14ac:dyDescent="0.25">
      <c r="A119" s="90" t="s">
        <v>324</v>
      </c>
      <c r="B119" s="91" t="s">
        <v>61</v>
      </c>
      <c r="C119" s="92">
        <v>40909.199999999997</v>
      </c>
    </row>
    <row r="120" spans="1:3" ht="409.6" thickBot="1" x14ac:dyDescent="0.25">
      <c r="A120" s="90" t="s">
        <v>370</v>
      </c>
      <c r="B120" s="91" t="s">
        <v>62</v>
      </c>
      <c r="C120" s="92">
        <v>18612.2</v>
      </c>
    </row>
    <row r="121" spans="1:3" ht="409.6" thickBot="1" x14ac:dyDescent="0.25">
      <c r="A121" s="90" t="s">
        <v>371</v>
      </c>
      <c r="B121" s="91" t="s">
        <v>63</v>
      </c>
      <c r="C121" s="92">
        <v>26304</v>
      </c>
    </row>
    <row r="122" spans="1:3" ht="409.6" thickBot="1" x14ac:dyDescent="0.25">
      <c r="A122" s="90" t="s">
        <v>372</v>
      </c>
      <c r="B122" s="91" t="s">
        <v>64</v>
      </c>
      <c r="C122" s="92">
        <v>251522.8</v>
      </c>
    </row>
    <row r="123" spans="1:3" ht="285.75" thickBot="1" x14ac:dyDescent="0.25">
      <c r="A123" s="90" t="s">
        <v>325</v>
      </c>
      <c r="B123" s="91" t="s">
        <v>65</v>
      </c>
      <c r="C123" s="92">
        <v>23349.5</v>
      </c>
    </row>
    <row r="124" spans="1:3" ht="330.75" thickBot="1" x14ac:dyDescent="0.25">
      <c r="A124" s="90" t="s">
        <v>373</v>
      </c>
      <c r="B124" s="91" t="s">
        <v>460</v>
      </c>
      <c r="C124" s="92">
        <v>1428370.9</v>
      </c>
    </row>
    <row r="125" spans="1:3" ht="225.75" thickBot="1" x14ac:dyDescent="0.25">
      <c r="A125" s="90" t="s">
        <v>326</v>
      </c>
      <c r="B125" s="91" t="s">
        <v>203</v>
      </c>
      <c r="C125" s="92">
        <v>111585.60000000001</v>
      </c>
    </row>
    <row r="126" spans="1:3" ht="375.75" thickBot="1" x14ac:dyDescent="0.25">
      <c r="A126" s="90" t="s">
        <v>327</v>
      </c>
      <c r="B126" s="91" t="s">
        <v>36</v>
      </c>
      <c r="C126" s="92">
        <v>93262.9</v>
      </c>
    </row>
    <row r="127" spans="1:3" ht="409.6" thickBot="1" x14ac:dyDescent="0.25">
      <c r="A127" s="90" t="s">
        <v>328</v>
      </c>
      <c r="B127" s="91" t="s">
        <v>66</v>
      </c>
      <c r="C127" s="92">
        <v>195584.1</v>
      </c>
    </row>
    <row r="128" spans="1:3" ht="409.6" thickBot="1" x14ac:dyDescent="0.25">
      <c r="A128" s="90" t="s">
        <v>329</v>
      </c>
      <c r="B128" s="91" t="s">
        <v>67</v>
      </c>
      <c r="C128" s="92">
        <v>126686.6</v>
      </c>
    </row>
    <row r="129" spans="1:3" ht="409.6" thickBot="1" x14ac:dyDescent="0.25">
      <c r="A129" s="90" t="s">
        <v>330</v>
      </c>
      <c r="B129" s="91" t="s">
        <v>219</v>
      </c>
      <c r="C129" s="92">
        <v>265845.5</v>
      </c>
    </row>
    <row r="130" spans="1:3" ht="409.6" thickBot="1" x14ac:dyDescent="0.25">
      <c r="A130" s="90" t="s">
        <v>375</v>
      </c>
      <c r="B130" s="91" t="s">
        <v>376</v>
      </c>
      <c r="C130" s="92">
        <v>3558</v>
      </c>
    </row>
    <row r="131" spans="1:3" ht="409.6" thickBot="1" x14ac:dyDescent="0.25">
      <c r="A131" s="90" t="s">
        <v>377</v>
      </c>
      <c r="B131" s="91" t="s">
        <v>461</v>
      </c>
      <c r="C131" s="92">
        <v>17712.900000000001</v>
      </c>
    </row>
    <row r="132" spans="1:3" ht="409.6" thickBot="1" x14ac:dyDescent="0.25">
      <c r="A132" s="90" t="s">
        <v>331</v>
      </c>
      <c r="B132" s="91" t="s">
        <v>204</v>
      </c>
      <c r="C132" s="92">
        <v>925783.1</v>
      </c>
    </row>
    <row r="133" spans="1:3" ht="330.75" thickBot="1" x14ac:dyDescent="0.25">
      <c r="A133" s="90" t="s">
        <v>332</v>
      </c>
      <c r="B133" s="91" t="s">
        <v>177</v>
      </c>
      <c r="C133" s="92">
        <v>1640000</v>
      </c>
    </row>
    <row r="134" spans="1:3" ht="409.6" thickBot="1" x14ac:dyDescent="0.25">
      <c r="A134" s="90" t="s">
        <v>379</v>
      </c>
      <c r="B134" s="91" t="s">
        <v>462</v>
      </c>
      <c r="C134" s="92">
        <v>680000</v>
      </c>
    </row>
    <row r="135" spans="1:3" ht="409.6" thickBot="1" x14ac:dyDescent="0.25">
      <c r="A135" s="90" t="s">
        <v>333</v>
      </c>
      <c r="B135" s="91" t="s">
        <v>205</v>
      </c>
      <c r="C135" s="92">
        <v>160000</v>
      </c>
    </row>
    <row r="136" spans="1:3" ht="409.6" thickBot="1" x14ac:dyDescent="0.25">
      <c r="A136" s="90" t="s">
        <v>334</v>
      </c>
      <c r="B136" s="91" t="s">
        <v>78</v>
      </c>
      <c r="C136" s="92">
        <v>34349.1</v>
      </c>
    </row>
    <row r="137" spans="1:3" ht="315.75" thickBot="1" x14ac:dyDescent="0.25">
      <c r="A137" s="90" t="s">
        <v>335</v>
      </c>
      <c r="B137" s="91" t="s">
        <v>68</v>
      </c>
      <c r="C137" s="92">
        <v>2500</v>
      </c>
    </row>
    <row r="138" spans="1:3" ht="330.75" thickBot="1" x14ac:dyDescent="0.25">
      <c r="A138" s="90" t="s">
        <v>336</v>
      </c>
      <c r="B138" s="91" t="s">
        <v>206</v>
      </c>
      <c r="C138" s="92">
        <v>15000</v>
      </c>
    </row>
    <row r="139" spans="1:3" ht="409.6" thickBot="1" x14ac:dyDescent="0.25">
      <c r="A139" s="90" t="s">
        <v>337</v>
      </c>
      <c r="B139" s="91" t="s">
        <v>69</v>
      </c>
      <c r="C139" s="92">
        <v>298.8</v>
      </c>
    </row>
    <row r="140" spans="1:3" ht="409.6" thickBot="1" x14ac:dyDescent="0.25">
      <c r="A140" s="90" t="s">
        <v>338</v>
      </c>
      <c r="B140" s="91" t="s">
        <v>217</v>
      </c>
      <c r="C140" s="92">
        <v>49269.3</v>
      </c>
    </row>
    <row r="141" spans="1:3" ht="375.75" thickBot="1" x14ac:dyDescent="0.25">
      <c r="A141" s="90" t="s">
        <v>339</v>
      </c>
      <c r="B141" s="91" t="s">
        <v>210</v>
      </c>
      <c r="C141" s="92">
        <v>1562026.3</v>
      </c>
    </row>
    <row r="142" spans="1:3" ht="225.75" thickBot="1" x14ac:dyDescent="0.25">
      <c r="A142" s="90" t="s">
        <v>340</v>
      </c>
      <c r="B142" s="91" t="s">
        <v>215</v>
      </c>
      <c r="C142" s="92">
        <v>4786.7</v>
      </c>
    </row>
    <row r="143" spans="1:3" ht="409.6" thickBot="1" x14ac:dyDescent="0.25">
      <c r="A143" s="90" t="s">
        <v>341</v>
      </c>
      <c r="B143" s="91" t="s">
        <v>232</v>
      </c>
      <c r="C143" s="92">
        <v>41174.6</v>
      </c>
    </row>
    <row r="144" spans="1:3" ht="409.6" thickBot="1" x14ac:dyDescent="0.25">
      <c r="A144" s="90" t="s">
        <v>381</v>
      </c>
      <c r="B144" s="91" t="s">
        <v>463</v>
      </c>
      <c r="C144" s="92">
        <v>869769.6</v>
      </c>
    </row>
    <row r="145" spans="1:3" ht="409.6" thickBot="1" x14ac:dyDescent="0.25">
      <c r="A145" s="90" t="s">
        <v>382</v>
      </c>
      <c r="B145" s="91" t="s">
        <v>178</v>
      </c>
      <c r="C145" s="92">
        <v>110766.6</v>
      </c>
    </row>
    <row r="146" spans="1:3" ht="409.6" thickBot="1" x14ac:dyDescent="0.25">
      <c r="A146" s="90" t="s">
        <v>383</v>
      </c>
      <c r="B146" s="91" t="s">
        <v>464</v>
      </c>
      <c r="C146" s="92">
        <v>37900.6</v>
      </c>
    </row>
    <row r="147" spans="1:3" ht="409.6" thickBot="1" x14ac:dyDescent="0.25">
      <c r="A147" s="90" t="s">
        <v>342</v>
      </c>
      <c r="B147" s="91" t="s">
        <v>218</v>
      </c>
      <c r="C147" s="92">
        <v>206135.7</v>
      </c>
    </row>
    <row r="148" spans="1:3" ht="45.75" thickBot="1" x14ac:dyDescent="0.25">
      <c r="A148" s="94"/>
      <c r="B148" s="91" t="s">
        <v>21</v>
      </c>
      <c r="C148" s="92">
        <v>103856075</v>
      </c>
    </row>
  </sheetData>
  <hyperlinks>
    <hyperlink ref="B68" r:id="rId1" display="consultantplus://offline/ref=5222EA22F52F24FEB37E81FB8875C6C7B60D3E287B4F71D36330D57C93A03EC0CB0AA4AFE28BA16F447F1AA36BDDE0386144F92A00F2FDF6LBSAF"/>
    <hyperlink ref="B82" r:id="rId2" display="consultantplus://offline/ref=5222EA22F52F24FEB37E81FB8875C6C7B6093A29744E71D36330D57C93A03EC0CB0AA4AFE28BA16E4F7F1AA36BDDE0386144F92A00F2FDF6LBSAF"/>
    <hyperlink ref="B108" r:id="rId3" display="consultantplus://offline/ref=5222EA22F52F24FEB37E81FB8875C6C7B6033E287D4F71D36330D57C93A03EC0D90AFCA3E383BF6E4C6A4CF22DL8S9F"/>
    <hyperlink ref="B110" r:id="rId4" display="consultantplus://offline/ref=5222EA22F52F24FEB37E81FB8875C6C7B6033D297B4071D36330D57C93A03EC0D90AFCA3E383BF6E4C6A4CF22DL8S9F"/>
    <hyperlink ref="B112" r:id="rId5" display="consultantplus://offline/ref=5222EA22F52F24FEB37E81FB8875C6C7B603342D7C4D71D36330D57C93A03EC0D90AFCA3E383BF6E4C6A4CF22DL8S9F"/>
    <hyperlink ref="B115" r:id="rId6" display="consultantplus://offline/ref=5222EA22F52F24FEB37E81FB8875C6C7B603382D7F4F71D36330D57C93A03EC0D90AFCA3E383BF6E4C6A4CF22DL8S9F"/>
    <hyperlink ref="B116" r:id="rId7" display="consultantplus://offline/ref=5222EA22F52F24FEB37E81FB8875C6C7B603342B7A4B71D36330D57C93A03EC0D90AFCA3E383BF6E4C6A4CF22DL8S9F"/>
    <hyperlink ref="B117" r:id="rId8" display="consultantplus://offline/ref=5222EA22F52F24FEB37E81FB8875C6C7B603342F784E71D36330D57C93A03EC0D90AFCA3E383BF6E4C6A4CF22DL8S9F"/>
    <hyperlink ref="B118" r:id="rId9" display="consultantplus://offline/ref=5222EA22F52F24FEB37E81FB8875C6C7B603382D7F4F71D36330D57C93A03EC0D90AFCA3E383BF6E4C6A4CF22DL8S9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2021 год</vt:lpstr>
      <vt:lpstr>Лист1</vt:lpstr>
      <vt:lpstr>'2021 год'!OLE_LINK1</vt:lpstr>
      <vt:lpstr>'2021 год'!Заголовки_для_печати</vt:lpstr>
      <vt:lpstr>'2021 год'!Область_печати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Сафина Яна Олеговна</cp:lastModifiedBy>
  <cp:lastPrinted>2021-11-18T04:41:10Z</cp:lastPrinted>
  <dcterms:created xsi:type="dcterms:W3CDTF">2008-09-22T12:52:04Z</dcterms:created>
  <dcterms:modified xsi:type="dcterms:W3CDTF">2021-11-18T05:37:54Z</dcterms:modified>
</cp:coreProperties>
</file>